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finances bis\FINANCES\budget\Annexes Budget 2025\"/>
    </mc:Choice>
  </mc:AlternateContent>
  <xr:revisionPtr revIDLastSave="0" documentId="13_ncr:1_{3C86FF1D-EE54-4ABE-B6C9-3BA8A7FDB460}" xr6:coauthVersionLast="47" xr6:coauthVersionMax="47" xr10:uidLastSave="{00000000-0000-0000-0000-000000000000}"/>
  <bookViews>
    <workbookView xWindow="-120" yWindow="-120" windowWidth="29040" windowHeight="15720" tabRatio="851" firstSheet="1" activeTab="2" xr2:uid="{00000000-000D-0000-FFFF-FFFF00000000}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Commentaires" sheetId="26" r:id="rId10"/>
    <sheet name="Glossaire" sheetId="27" r:id="rId11"/>
  </sheets>
  <definedNames>
    <definedName name="_xlnm.Print_Area" localSheetId="1">Coordonnées!$A$1:$V$39</definedName>
  </definedNames>
  <calcPr calcId="181029"/>
  <webPublishObjects count="1">
    <webPublishObject id="23250" divId="synthèse analytique brouillon au 27 07 06_23250" destinationFile="D:\documents professionnels\cabinet Courard\synthese analytique\synthèse analytique web.htm"/>
  </webPublishObjects>
</workbook>
</file>

<file path=xl/calcChain.xml><?xml version="1.0" encoding="utf-8"?>
<calcChain xmlns="http://schemas.openxmlformats.org/spreadsheetml/2006/main">
  <c r="X3" i="27" l="1"/>
  <c r="X2" i="27"/>
  <c r="X1" i="27"/>
  <c r="X3" i="26"/>
  <c r="X2" i="26"/>
  <c r="X1" i="26"/>
  <c r="I3" i="33"/>
  <c r="I2" i="33"/>
  <c r="I1" i="33"/>
  <c r="I3" i="32"/>
  <c r="I2" i="32"/>
  <c r="I1" i="32"/>
  <c r="I3" i="31"/>
  <c r="I2" i="31"/>
  <c r="I1" i="31"/>
  <c r="I3" i="25"/>
  <c r="I2" i="25"/>
  <c r="I1" i="25"/>
  <c r="W3" i="30"/>
  <c r="W2" i="30"/>
  <c r="W1" i="30"/>
  <c r="W3" i="29"/>
  <c r="W2" i="29"/>
  <c r="W1" i="29"/>
  <c r="W3" i="23"/>
  <c r="W2" i="23"/>
  <c r="W1" i="23"/>
  <c r="V2" i="13"/>
  <c r="Y3" i="27"/>
  <c r="Y1" i="27"/>
  <c r="Y3" i="26"/>
  <c r="Y1" i="26"/>
  <c r="J3" i="33"/>
  <c r="J1" i="33"/>
  <c r="J3" i="32"/>
  <c r="J1" i="32"/>
  <c r="J3" i="31"/>
  <c r="J1" i="31"/>
  <c r="J3" i="25"/>
  <c r="J1" i="25"/>
  <c r="X1" i="30"/>
  <c r="X3" i="30"/>
  <c r="X3" i="23"/>
  <c r="X1" i="23"/>
  <c r="X3" i="29"/>
  <c r="X1" i="29"/>
  <c r="G1" i="27"/>
  <c r="G1" i="26"/>
  <c r="E1" i="33"/>
  <c r="E1" i="32"/>
  <c r="E1" i="31"/>
  <c r="E1" i="25"/>
  <c r="G1" i="30"/>
  <c r="G1" i="29"/>
  <c r="G1" i="23"/>
  <c r="E6" i="33" l="1"/>
  <c r="F6" i="33"/>
  <c r="G6" i="33"/>
  <c r="H6" i="33"/>
  <c r="I6" i="33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 s="1"/>
  <c r="K26" i="30"/>
  <c r="K29" i="30" s="1"/>
  <c r="H26" i="30"/>
  <c r="H29" i="30" s="1"/>
  <c r="N18" i="30"/>
  <c r="K18" i="30"/>
  <c r="T15" i="30"/>
  <c r="T18" i="30" s="1"/>
  <c r="Q15" i="30"/>
  <c r="Q18" i="30" s="1"/>
  <c r="N15" i="30"/>
  <c r="K15" i="30"/>
  <c r="H15" i="30"/>
  <c r="H18" i="30" s="1"/>
  <c r="T7" i="30"/>
  <c r="Q7" i="30"/>
  <c r="N7" i="30"/>
  <c r="K7" i="30"/>
  <c r="H7" i="30"/>
  <c r="T26" i="29"/>
  <c r="T9" i="23" s="1"/>
  <c r="Q26" i="29"/>
  <c r="Q29" i="29"/>
  <c r="N26" i="29"/>
  <c r="N29" i="29" s="1"/>
  <c r="K26" i="29"/>
  <c r="K29" i="29" s="1"/>
  <c r="H26" i="29"/>
  <c r="T15" i="29"/>
  <c r="T18" i="29" s="1"/>
  <c r="Q15" i="29"/>
  <c r="Q18" i="29" s="1"/>
  <c r="N15" i="29"/>
  <c r="N18" i="29" s="1"/>
  <c r="K15" i="29"/>
  <c r="K18" i="29" s="1"/>
  <c r="H15" i="29"/>
  <c r="H18" i="29" s="1"/>
  <c r="T7" i="29"/>
  <c r="Q7" i="29"/>
  <c r="N7" i="29"/>
  <c r="K7" i="29"/>
  <c r="H7" i="29"/>
  <c r="K7" i="23"/>
  <c r="N7" i="23"/>
  <c r="Q7" i="23"/>
  <c r="T7" i="23"/>
  <c r="H7" i="23"/>
  <c r="A3" i="25"/>
  <c r="A1" i="25"/>
  <c r="A3" i="27"/>
  <c r="A1" i="27"/>
  <c r="A1" i="14"/>
  <c r="Q9" i="23" l="1"/>
  <c r="N9" i="23"/>
  <c r="H9" i="23"/>
  <c r="J2" i="33"/>
  <c r="X2" i="30"/>
  <c r="Y2" i="27"/>
  <c r="Y2" i="26"/>
  <c r="J2" i="32"/>
  <c r="I7" i="32" s="1"/>
  <c r="H7" i="32" s="1"/>
  <c r="G7" i="32" s="1"/>
  <c r="F7" i="32" s="1"/>
  <c r="E7" i="32" s="1"/>
  <c r="X2" i="23"/>
  <c r="T8" i="23" s="1"/>
  <c r="Q8" i="23" s="1"/>
  <c r="N8" i="23" s="1"/>
  <c r="K8" i="23" s="1"/>
  <c r="H8" i="23" s="1"/>
  <c r="J2" i="31"/>
  <c r="I7" i="31" s="1"/>
  <c r="H7" i="31" s="1"/>
  <c r="G7" i="31" s="1"/>
  <c r="F7" i="31" s="1"/>
  <c r="E7" i="31" s="1"/>
  <c r="X2" i="29"/>
  <c r="J2" i="25"/>
  <c r="I7" i="25" s="1"/>
  <c r="H7" i="25" s="1"/>
  <c r="G7" i="25" s="1"/>
  <c r="F7" i="25" s="1"/>
  <c r="E7" i="25" s="1"/>
  <c r="K10" i="23"/>
  <c r="N10" i="23"/>
  <c r="Q10" i="23"/>
  <c r="I7" i="33"/>
  <c r="H7" i="33" s="1"/>
  <c r="G7" i="33" s="1"/>
  <c r="F7" i="33" s="1"/>
  <c r="E7" i="33" s="1"/>
  <c r="K9" i="23"/>
  <c r="H29" i="29"/>
  <c r="H10" i="23" s="1"/>
  <c r="T29" i="29"/>
  <c r="T10" i="23" s="1"/>
  <c r="T21" i="29" l="1"/>
  <c r="Q21" i="29" s="1"/>
  <c r="N21" i="29" s="1"/>
  <c r="K21" i="29" s="1"/>
  <c r="H21" i="29" s="1"/>
  <c r="T9" i="29"/>
  <c r="Q9" i="29" s="1"/>
  <c r="N9" i="29" s="1"/>
  <c r="K9" i="29" s="1"/>
  <c r="H9" i="29" s="1"/>
  <c r="T21" i="30"/>
  <c r="Q21" i="30" s="1"/>
  <c r="N21" i="30" s="1"/>
  <c r="K21" i="30" s="1"/>
  <c r="H21" i="30" s="1"/>
  <c r="T9" i="30"/>
  <c r="Q9" i="30" s="1"/>
  <c r="N9" i="30" s="1"/>
  <c r="K9" i="30" s="1"/>
  <c r="H9" i="30" s="1"/>
</calcChain>
</file>

<file path=xl/sharedStrings.xml><?xml version="1.0" encoding="utf-8"?>
<sst xmlns="http://schemas.openxmlformats.org/spreadsheetml/2006/main" count="187" uniqueCount="100">
  <si>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</si>
  <si>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</si>
  <si>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</si>
  <si>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</si>
  <si>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</si>
  <si>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</si>
  <si>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</si>
  <si>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</si>
  <si>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</si>
  <si>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</si>
  <si>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</si>
  <si>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</si>
  <si>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</si>
  <si>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</si>
  <si>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</si>
  <si>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</si>
  <si>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</si>
  <si>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</si>
  <si>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</si>
  <si>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</si>
  <si>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</si>
  <si>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</si>
  <si>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</si>
  <si>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</si>
  <si>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</si>
  <si>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</si>
  <si>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</si>
  <si>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</si>
  <si>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</si>
  <si>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</si>
  <si>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</si>
  <si>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</si>
  <si>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</si>
  <si>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</si>
  <si>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</si>
  <si>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</si>
  <si>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</si>
  <si>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>Commentaires</t>
  </si>
  <si>
    <t>Glossaire</t>
  </si>
  <si>
    <t>Synthèse des Comptes</t>
  </si>
  <si>
    <t>Evolution du résultat budgétaire ordinaire</t>
  </si>
  <si>
    <t>Ventilation économique des dépenses et des recettes ordinaires</t>
  </si>
  <si>
    <t>Type document: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</si>
  <si>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</si>
  <si>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</si>
  <si>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</si>
  <si>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</si>
  <si>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</si>
  <si>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</si>
  <si>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</si>
  <si>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</si>
  <si>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</si>
  <si>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</si>
  <si>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</si>
  <si>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</si>
  <si>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</si>
  <si>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</si>
  <si>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</si>
  <si>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</si>
  <si>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</si>
  <si>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</si>
  <si>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</si>
  <si>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</si>
  <si>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</si>
  <si>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</si>
  <si>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</si>
  <si>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</si>
  <si>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</si>
  <si>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</si>
  <si>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</si>
  <si>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</si>
  <si>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</si>
  <si>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</si>
  <si>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</si>
  <si>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</si>
  <si>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</si>
  <si>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</si>
  <si>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Modèle officiel généré par l'application eComptes © SPW Intérieur et Action Sociale</t>
  </si>
  <si>
    <t>Administration communale de La Roche En Ardenne</t>
  </si>
  <si>
    <t>Administration communale de :</t>
  </si>
  <si>
    <t>LA ROCHE EN ARDENNE</t>
  </si>
  <si>
    <t>Place du Marché 1</t>
  </si>
  <si>
    <t>6980 LA ROCHE EN ARDENNE</t>
  </si>
  <si>
    <t>www.laroche.be</t>
  </si>
  <si>
    <t>Synthèse du Budget</t>
  </si>
  <si>
    <t>S Y N T H È S E  du  B U D G E T_x000D_
(avec  M. B. approuvées)</t>
  </si>
  <si>
    <t>Module informatisé de publication des budgets annuels</t>
  </si>
  <si>
    <t>Date d’arrêt de la M.B. par le conseil:</t>
  </si>
  <si>
    <t>Budget</t>
  </si>
  <si>
    <t>Carine DEVUYST</t>
  </si>
  <si>
    <t>084 245 066</t>
  </si>
  <si>
    <t>college.echevinal@la-roche-en-ardenne.be</t>
  </si>
  <si>
    <t>Christine MAQUET</t>
  </si>
  <si>
    <t>084 245 057</t>
  </si>
  <si>
    <t>christine.maquet@laroche.be</t>
  </si>
  <si>
    <t>Dépenses ordinaires (Prévisions)</t>
  </si>
  <si>
    <t>Recettes ordinaires (Prévisions)</t>
  </si>
  <si>
    <t>Dépenses extraordinaires (Prévisions)</t>
  </si>
  <si>
    <t>Recettes extraordinaires (Prévisions)</t>
  </si>
  <si>
    <t>09042025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</si>
</sst>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#,##0_ ;\-#,##0\ "/>
  </numFmts>
  <fonts count="2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9"/>
      <color indexed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/>
    <xf numFmtId="0" fontId="0" fillId="7" borderId="6" xfId="0" applyFill="1" applyBorder="1"/>
    <xf numFmtId="0" fontId="3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7" borderId="8" xfId="0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8" xfId="0" applyFill="1" applyBorder="1"/>
    <xf numFmtId="0" fontId="12" fillId="0" borderId="0" xfId="0" applyFont="1"/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/>
    <xf numFmtId="0" fontId="13" fillId="0" borderId="0" xfId="0" applyFont="1"/>
    <xf numFmtId="0" fontId="17" fillId="0" borderId="1" xfId="0" applyFont="1" applyBorder="1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4" fontId="20" fillId="0" borderId="0" xfId="0" applyNumberFormat="1" applyFont="1" applyAlignment="1">
      <alignment vertical="center"/>
    </xf>
    <xf numFmtId="0" fontId="2" fillId="9" borderId="5" xfId="0" applyFont="1" applyFill="1" applyBorder="1" applyAlignment="1">
      <alignment horizontal="center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10" borderId="5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166" fontId="9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center"/>
    </xf>
    <xf numFmtId="167" fontId="13" fillId="0" borderId="0" xfId="5" applyNumberFormat="1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5" fillId="0" borderId="0" xfId="0" applyFont="1" applyAlignment="1">
      <alignment horizontal="center" vertical="center" readingOrder="1"/>
    </xf>
    <xf numFmtId="0" fontId="23" fillId="0" borderId="24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5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1" xfId="0" applyFont="1" applyBorder="1" applyAlignment="1">
      <alignment horizontal="right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9" fillId="0" borderId="0" xfId="0" applyFont="1" applyAlignment="1">
      <alignment horizontal="right" vertical="center" wrapText="1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3" fillId="23" borderId="7" xfId="0" applyFont="1" applyFill="1" applyBorder="1" applyAlignment="1">
      <alignment vertical="center"/>
    </xf>
    <xf numFmtId="0" fontId="13" fillId="23" borderId="0" xfId="0" applyFont="1" applyFill="1" applyAlignment="1">
      <alignment vertical="center"/>
    </xf>
    <xf numFmtId="0" fontId="13" fillId="23" borderId="3" xfId="0" applyFont="1" applyFill="1" applyBorder="1" applyAlignment="1">
      <alignment vertical="center"/>
    </xf>
    <xf numFmtId="0" fontId="15" fillId="23" borderId="7" xfId="0" applyFont="1" applyFill="1" applyBorder="1" applyAlignment="1">
      <alignment vertical="center"/>
    </xf>
    <xf numFmtId="0" fontId="15" fillId="23" borderId="0" xfId="0" applyFont="1" applyFill="1" applyAlignment="1">
      <alignment vertical="center"/>
    </xf>
    <xf numFmtId="0" fontId="15" fillId="23" borderId="3" xfId="0" applyFont="1" applyFill="1" applyBorder="1" applyAlignment="1">
      <alignment vertical="center"/>
    </xf>
    <xf numFmtId="0" fontId="18" fillId="23" borderId="7" xfId="0" applyFont="1" applyFill="1" applyBorder="1" applyAlignment="1">
      <alignment vertical="center"/>
    </xf>
    <xf numFmtId="0" fontId="18" fillId="23" borderId="0" xfId="0" applyFont="1" applyFill="1" applyAlignment="1">
      <alignment vertical="center"/>
    </xf>
    <xf numFmtId="0" fontId="18" fillId="23" borderId="3" xfId="0" applyFont="1" applyFill="1" applyBorder="1" applyAlignment="1">
      <alignment vertical="center"/>
    </xf>
    <xf numFmtId="0" fontId="13" fillId="23" borderId="7" xfId="0" applyFont="1" applyFill="1" applyBorder="1" applyAlignment="1">
      <alignment vertical="center" wrapText="1"/>
    </xf>
    <xf numFmtId="0" fontId="13" fillId="23" borderId="0" xfId="0" applyFont="1" applyFill="1" applyAlignment="1">
      <alignment vertical="center" wrapText="1"/>
    </xf>
    <xf numFmtId="0" fontId="13" fillId="23" borderId="3" xfId="0" applyFont="1" applyFill="1" applyBorder="1" applyAlignment="1">
      <alignment vertical="center" wrapText="1"/>
    </xf>
    <xf numFmtId="0" fontId="16" fillId="23" borderId="7" xfId="0" applyFont="1" applyFill="1" applyBorder="1" applyAlignment="1">
      <alignment vertical="center"/>
    </xf>
    <xf numFmtId="0" fontId="16" fillId="23" borderId="0" xfId="0" applyFont="1" applyFill="1" applyAlignment="1">
      <alignment vertical="center"/>
    </xf>
    <xf numFmtId="0" fontId="16" fillId="23" borderId="3" xfId="0" applyFont="1" applyFill="1" applyBorder="1" applyAlignment="1">
      <alignment vertical="center"/>
    </xf>
    <xf numFmtId="0" fontId="13" fillId="23" borderId="10" xfId="0" applyFont="1" applyFill="1" applyBorder="1" applyAlignment="1">
      <alignment vertical="center"/>
    </xf>
    <xf numFmtId="0" fontId="13" fillId="23" borderId="9" xfId="0" applyFont="1" applyFill="1" applyBorder="1" applyAlignment="1">
      <alignment vertical="center"/>
    </xf>
    <xf numFmtId="0" fontId="13" fillId="23" borderId="2" xfId="0" applyFont="1" applyFill="1" applyBorder="1" applyAlignment="1">
      <alignment vertical="center"/>
    </xf>
    <xf numFmtId="0" fontId="7" fillId="0" borderId="0" xfId="0" applyFont="1"/>
    <xf numFmtId="0" fontId="2" fillId="8" borderId="9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3" fillId="23" borderId="7" xfId="0" applyFont="1" applyFill="1" applyBorder="1"/>
    <xf numFmtId="0" fontId="13" fillId="23" borderId="0" xfId="0" applyFont="1" applyFill="1"/>
    <xf numFmtId="0" fontId="13" fillId="23" borderId="3" xfId="0" applyFont="1" applyFill="1" applyBorder="1"/>
    <xf numFmtId="0" fontId="13" fillId="23" borderId="11" xfId="0" applyFont="1" applyFill="1" applyBorder="1"/>
    <xf numFmtId="0" fontId="13" fillId="23" borderId="1" xfId="0" applyFont="1" applyFill="1" applyBorder="1"/>
    <xf numFmtId="0" fontId="13" fillId="23" borderId="4" xfId="0" applyFont="1" applyFill="1" applyBorder="1"/>
    <xf numFmtId="0" fontId="2" fillId="5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6" fillId="0" borderId="36" xfId="0" applyFont="1" applyBorder="1"/>
    <xf numFmtId="0" fontId="9" fillId="0" borderId="8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37" xfId="0" applyBorder="1" applyAlignment="1">
      <alignment horizontal="left"/>
    </xf>
    <xf numFmtId="0" fontId="7" fillId="0" borderId="38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right"/>
    </xf>
    <xf numFmtId="0" fontId="7" fillId="23" borderId="0" xfId="0" applyFont="1" applyFill="1" applyAlignment="1">
      <alignment horizontal="right"/>
    </xf>
    <xf numFmtId="0" fontId="7" fillId="0" borderId="5" xfId="0" applyFont="1" applyBorder="1" applyAlignment="1">
      <alignment horizontal="left"/>
    </xf>
    <xf numFmtId="0" fontId="10" fillId="7" borderId="16" xfId="0" applyFont="1" applyFill="1" applyBorder="1" applyAlignment="1">
      <alignment horizontal="right" vertical="center"/>
    </xf>
    <xf numFmtId="0" fontId="10" fillId="7" borderId="8" xfId="0" applyFont="1" applyFill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5" fillId="23" borderId="0" xfId="0" applyFont="1" applyFill="1" applyAlignment="1">
      <alignment horizontal="center" vertical="center" wrapText="1"/>
    </xf>
    <xf numFmtId="0" fontId="26" fillId="0" borderId="34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13" fillId="12" borderId="14" xfId="0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horizontal="center" vertical="center"/>
    </xf>
    <xf numFmtId="167" fontId="13" fillId="6" borderId="17" xfId="5" applyNumberFormat="1" applyFont="1" applyFill="1" applyBorder="1" applyAlignment="1">
      <alignment horizontal="center" vertical="center"/>
    </xf>
    <xf numFmtId="167" fontId="13" fillId="6" borderId="18" xfId="5" applyNumberFormat="1" applyFont="1" applyFill="1" applyBorder="1" applyAlignment="1">
      <alignment horizontal="center" vertical="center"/>
    </xf>
    <xf numFmtId="167" fontId="13" fillId="6" borderId="19" xfId="5" applyNumberFormat="1" applyFont="1" applyFill="1" applyBorder="1" applyAlignment="1">
      <alignment horizontal="center" vertical="center"/>
    </xf>
    <xf numFmtId="0" fontId="13" fillId="14" borderId="17" xfId="0" applyFont="1" applyFill="1" applyBorder="1" applyAlignment="1">
      <alignment horizontal="left" vertical="center"/>
    </xf>
    <xf numFmtId="0" fontId="13" fillId="14" borderId="18" xfId="0" applyFont="1" applyFill="1" applyBorder="1" applyAlignment="1">
      <alignment horizontal="left" vertical="center"/>
    </xf>
    <xf numFmtId="0" fontId="13" fillId="14" borderId="19" xfId="0" applyFont="1" applyFill="1" applyBorder="1" applyAlignment="1">
      <alignment horizontal="left" vertical="center"/>
    </xf>
    <xf numFmtId="0" fontId="14" fillId="13" borderId="17" xfId="0" applyFont="1" applyFill="1" applyBorder="1" applyAlignment="1">
      <alignment horizontal="left" vertical="center" wrapText="1"/>
    </xf>
    <xf numFmtId="0" fontId="14" fillId="13" borderId="18" xfId="0" applyFont="1" applyFill="1" applyBorder="1" applyAlignment="1">
      <alignment horizontal="left" vertical="center" wrapText="1"/>
    </xf>
    <xf numFmtId="0" fontId="14" fillId="13" borderId="19" xfId="0" applyFont="1" applyFill="1" applyBorder="1" applyAlignment="1">
      <alignment horizontal="left" vertical="center" wrapText="1"/>
    </xf>
    <xf numFmtId="0" fontId="14" fillId="11" borderId="5" xfId="0" applyFont="1" applyFill="1" applyBorder="1" applyAlignment="1">
      <alignment horizontal="right" vertical="center"/>
    </xf>
    <xf numFmtId="167" fontId="13" fillId="13" borderId="17" xfId="5" applyNumberFormat="1" applyFont="1" applyFill="1" applyBorder="1" applyAlignment="1">
      <alignment horizontal="center" vertical="center"/>
    </xf>
    <xf numFmtId="167" fontId="13" fillId="13" borderId="18" xfId="5" applyNumberFormat="1" applyFont="1" applyFill="1" applyBorder="1" applyAlignment="1">
      <alignment horizontal="center" vertical="center"/>
    </xf>
    <xf numFmtId="167" fontId="13" fillId="13" borderId="19" xfId="5" applyNumberFormat="1" applyFont="1" applyFill="1" applyBorder="1" applyAlignment="1">
      <alignment horizontal="center" vertical="center"/>
    </xf>
    <xf numFmtId="0" fontId="10" fillId="15" borderId="5" xfId="0" applyFont="1" applyFill="1" applyBorder="1" applyAlignment="1">
      <alignment horizontal="center" vertical="center"/>
    </xf>
    <xf numFmtId="0" fontId="0" fillId="15" borderId="5" xfId="0" applyFill="1" applyBorder="1"/>
    <xf numFmtId="0" fontId="10" fillId="8" borderId="5" xfId="0" applyFont="1" applyFill="1" applyBorder="1" applyAlignment="1">
      <alignment horizontal="center" vertical="center"/>
    </xf>
    <xf numFmtId="0" fontId="0" fillId="0" borderId="5" xfId="0" applyBorder="1"/>
    <xf numFmtId="0" fontId="13" fillId="12" borderId="5" xfId="0" applyFont="1" applyFill="1" applyBorder="1" applyAlignment="1">
      <alignment horizontal="center" vertical="center"/>
    </xf>
    <xf numFmtId="0" fontId="19" fillId="16" borderId="8" xfId="0" applyFont="1" applyFill="1" applyBorder="1" applyAlignment="1">
      <alignment horizontal="center" vertical="center"/>
    </xf>
    <xf numFmtId="0" fontId="0" fillId="16" borderId="8" xfId="0" applyFill="1" applyBorder="1"/>
    <xf numFmtId="0" fontId="0" fillId="16" borderId="6" xfId="0" applyFill="1" applyBorder="1"/>
    <xf numFmtId="0" fontId="14" fillId="12" borderId="5" xfId="0" applyFont="1" applyFill="1" applyBorder="1" applyAlignment="1">
      <alignment horizontal="right" vertical="center"/>
    </xf>
    <xf numFmtId="0" fontId="14" fillId="12" borderId="15" xfId="0" applyFont="1" applyFill="1" applyBorder="1" applyAlignment="1">
      <alignment horizontal="right" vertical="center"/>
    </xf>
    <xf numFmtId="0" fontId="14" fillId="12" borderId="5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165" fontId="11" fillId="2" borderId="9" xfId="5" applyNumberFormat="1" applyFont="1" applyFill="1" applyBorder="1" applyAlignment="1">
      <alignment vertical="center"/>
    </xf>
    <xf numFmtId="165" fontId="11" fillId="2" borderId="2" xfId="5" applyNumberFormat="1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165" fontId="11" fillId="2" borderId="0" xfId="5" applyNumberFormat="1" applyFont="1" applyFill="1" applyBorder="1" applyAlignment="1">
      <alignment vertical="center"/>
    </xf>
    <xf numFmtId="165" fontId="11" fillId="2" borderId="3" xfId="5" applyNumberFormat="1" applyFont="1" applyFill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165" fontId="11" fillId="2" borderId="21" xfId="5" applyNumberFormat="1" applyFont="1" applyFill="1" applyBorder="1" applyAlignment="1">
      <alignment vertical="center"/>
    </xf>
    <xf numFmtId="165" fontId="11" fillId="2" borderId="22" xfId="5" applyNumberFormat="1" applyFont="1" applyFill="1" applyBorder="1" applyAlignment="1">
      <alignment vertical="center"/>
    </xf>
    <xf numFmtId="165" fontId="11" fillId="14" borderId="17" xfId="5" applyNumberFormat="1" applyFont="1" applyFill="1" applyBorder="1" applyAlignment="1">
      <alignment vertical="center"/>
    </xf>
    <xf numFmtId="165" fontId="11" fillId="14" borderId="18" xfId="5" applyNumberFormat="1" applyFont="1" applyFill="1" applyBorder="1" applyAlignment="1">
      <alignment vertical="center"/>
    </xf>
    <xf numFmtId="165" fontId="11" fillId="14" borderId="19" xfId="5" applyNumberFormat="1" applyFont="1" applyFill="1" applyBorder="1" applyAlignment="1">
      <alignment vertical="center"/>
    </xf>
    <xf numFmtId="165" fontId="11" fillId="2" borderId="23" xfId="5" applyNumberFormat="1" applyFont="1" applyFill="1" applyBorder="1" applyAlignment="1">
      <alignment vertical="center"/>
    </xf>
    <xf numFmtId="165" fontId="11" fillId="2" borderId="13" xfId="5" applyNumberFormat="1" applyFont="1" applyFill="1" applyBorder="1" applyAlignment="1">
      <alignment vertical="center"/>
    </xf>
    <xf numFmtId="0" fontId="19" fillId="17" borderId="8" xfId="0" applyFont="1" applyFill="1" applyBorder="1" applyAlignment="1">
      <alignment horizontal="center" vertical="center"/>
    </xf>
    <xf numFmtId="0" fontId="0" fillId="17" borderId="8" xfId="0" applyFill="1" applyBorder="1"/>
    <xf numFmtId="0" fontId="0" fillId="17" borderId="6" xfId="0" applyFill="1" applyBorder="1"/>
    <xf numFmtId="0" fontId="13" fillId="18" borderId="17" xfId="0" applyFont="1" applyFill="1" applyBorder="1" applyAlignment="1">
      <alignment horizontal="left" vertical="center"/>
    </xf>
    <xf numFmtId="0" fontId="13" fillId="18" borderId="18" xfId="0" applyFont="1" applyFill="1" applyBorder="1" applyAlignment="1">
      <alignment horizontal="left" vertical="center"/>
    </xf>
    <xf numFmtId="165" fontId="11" fillId="18" borderId="17" xfId="5" applyNumberFormat="1" applyFont="1" applyFill="1" applyBorder="1" applyAlignment="1">
      <alignment vertical="center"/>
    </xf>
    <xf numFmtId="165" fontId="11" fillId="18" borderId="18" xfId="5" applyNumberFormat="1" applyFont="1" applyFill="1" applyBorder="1" applyAlignment="1">
      <alignment vertical="center"/>
    </xf>
    <xf numFmtId="165" fontId="11" fillId="18" borderId="19" xfId="5" applyNumberFormat="1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18" borderId="19" xfId="0" applyFont="1" applyFill="1" applyBorder="1" applyAlignment="1">
      <alignment horizontal="left" vertical="center"/>
    </xf>
    <xf numFmtId="0" fontId="13" fillId="0" borderId="7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27" fillId="20" borderId="1" xfId="0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3" fillId="0" borderId="7" xfId="0" applyFont="1" applyBorder="1"/>
    <xf numFmtId="0" fontId="13" fillId="0" borderId="0" xfId="0" applyFont="1"/>
    <xf numFmtId="0" fontId="13" fillId="0" borderId="3" xfId="0" applyFont="1" applyBorder="1"/>
    <xf numFmtId="0" fontId="13" fillId="0" borderId="10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0" fillId="19" borderId="5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7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 vertical="center"/>
    </xf>
    <xf numFmtId="0" fontId="28" fillId="16" borderId="1" xfId="0" applyFont="1" applyFill="1" applyBorder="1" applyAlignment="1">
      <alignment horizontal="center" vertical="center"/>
    </xf>
    <xf numFmtId="0" fontId="27" fillId="22" borderId="1" xfId="0" applyFont="1" applyFill="1" applyBorder="1" applyAlignment="1">
      <alignment horizontal="center" vertical="center"/>
    </xf>
    <xf numFmtId="0" fontId="28" fillId="2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49" fontId="2" fillId="8" borderId="9" xfId="0" applyNumberFormat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2" fillId="8" borderId="10" xfId="0" applyNumberFormat="1" applyFont="1" applyFill="1" applyBorder="1" applyAlignment="1">
      <alignment horizontal="left" vertical="center" wrapText="1"/>
    </xf>
    <xf numFmtId="49" fontId="25" fillId="23" borderId="0" xfId="0" applyNumberFormat="1" applyFont="1" applyFill="1" applyAlignment="1">
      <alignment horizontal="center" vertical="center" wrapText="1"/>
    </xf>
    <xf numFmtId="49" fontId="26" fillId="0" borderId="33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right" vertical="center" wrapText="1"/>
    </xf>
    <xf numFmtId="49" fontId="0" fillId="0" borderId="16" xfId="0" applyNumberFormat="1" applyBorder="1" applyAlignment="1">
      <alignment horizontal="center" vertical="center"/>
    </xf>
    <xf numFmtId="49" fontId="9" fillId="0" borderId="16" xfId="0" applyNumberFormat="1" applyFont="1" applyBorder="1" applyAlignment="1">
      <alignment horizontal="left" vertical="center"/>
    </xf>
    <xf numFmtId="49" fontId="9" fillId="7" borderId="8" xfId="0" applyNumberFormat="1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19" fillId="16" borderId="16" xfId="0" applyNumberFormat="1" applyFont="1" applyFill="1" applyBorder="1" applyAlignment="1">
      <alignment horizontal="center" vertical="center"/>
    </xf>
    <xf numFmtId="49" fontId="19" fillId="17" borderId="16" xfId="0" applyNumberFormat="1" applyFont="1" applyFill="1" applyBorder="1" applyAlignment="1">
      <alignment horizontal="center" vertical="center"/>
    </xf>
    <xf numFmtId="4" fontId="11" fillId="2" borderId="10" xfId="5" applyNumberFormat="1" applyFont="1" applyFill="1" applyBorder="1" applyAlignment="1">
      <alignment vertical="center"/>
    </xf>
    <xf numFmtId="4" fontId="11" fillId="2" borderId="7" xfId="5" applyNumberFormat="1" applyFont="1" applyFill="1" applyBorder="1" applyAlignment="1">
      <alignment vertical="center"/>
    </xf>
    <xf numFmtId="4" fontId="11" fillId="2" borderId="20" xfId="5" applyNumberFormat="1" applyFont="1" applyFill="1" applyBorder="1" applyAlignment="1">
      <alignment vertical="center"/>
    </xf>
    <xf numFmtId="4" fontId="11" fillId="2" borderId="12" xfId="5" applyNumberFormat="1" applyFont="1" applyFill="1" applyBorder="1" applyAlignment="1">
      <alignment vertical="center"/>
    </xf>
    <xf numFmtId="4" fontId="0" fillId="0" borderId="5" xfId="5" applyNumberFormat="1" applyFont="1" applyBorder="1"/>
    <xf numFmtId="49" fontId="0" fillId="0" borderId="16" xfId="0" quotePrefix="1" applyNumberFormat="1" applyBorder="1" applyAlignment="1">
      <alignment horizontal="center" vertical="center"/>
    </xf>
  </cellXfs>
  <cellStyles count="13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Milliers" xfId="5" builtinId="3"/>
    <cellStyle name="Milliers 2" xfId="6" xr:uid="{00000000-0005-0000-0000-000005000000}"/>
    <cellStyle name="Milliers 2 2" xfId="7" xr:uid="{00000000-0005-0000-0000-000006000000}"/>
    <cellStyle name="Milliers 3" xfId="8" xr:uid="{00000000-0005-0000-0000-000007000000}"/>
    <cellStyle name="Normal" xfId="0" builtinId="0"/>
    <cellStyle name="Normal 2" xfId="9" xr:uid="{00000000-0005-0000-0000-00000A000000}"/>
    <cellStyle name="Pourcentage 2" xfId="10" xr:uid="{00000000-0005-0000-0000-00000F000000}"/>
    <cellStyle name="Pourcentage 2 2" xfId="11" xr:uid="{00000000-0005-0000-0000-000010000000}"/>
    <cellStyle name="Pourcentage 3" xfId="12" xr:uid="{00000000-0005-0000-0000-000011000000}"/>
  </cellStyles>
  <dxfs count="0"/>
  <tableStyles count="0" defaultTableStyle="TableStyleMedium9" defaultPivotStyle="PivotStyleLight16"/>
  <colors>
    <mruColors>
      <color rgb="FFDDD9C4"/>
      <color rgb="FFE26B0A"/>
      <color rgb="FF948A54"/>
      <color rgb="FFB7DEE8"/>
      <color rgb="FFC5D9F1"/>
      <color rgb="FFFFCC99"/>
      <color rgb="FFEBF1DE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1015404.4100000001</c:v>
                </c:pt>
                <c:pt idx="1">
                  <c:v>234476.70000000112</c:v>
                </c:pt>
                <c:pt idx="2">
                  <c:v>184964.40000000037</c:v>
                </c:pt>
                <c:pt idx="3">
                  <c:v>165669.79000000097</c:v>
                </c:pt>
                <c:pt idx="4">
                  <c:v>51578.779999999329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6128"/>
        <c:axId val="1"/>
      </c:barChart>
      <c:catAx>
        <c:axId val="182922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513973.94999999925</c:v>
                </c:pt>
                <c:pt idx="1">
                  <c:v>625870.30000000075</c:v>
                </c:pt>
                <c:pt idx="2">
                  <c:v>1133950.6300000008</c:v>
                </c:pt>
                <c:pt idx="3">
                  <c:v>1726062.790000001</c:v>
                </c:pt>
                <c:pt idx="4">
                  <c:v>1217078.7300000004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4048"/>
        <c:axId val="1"/>
      </c:barChart>
      <c:catAx>
        <c:axId val="18292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10235349.859999999</c:v>
                </c:pt>
                <c:pt idx="1">
                  <c:v>9345241.25</c:v>
                </c:pt>
                <c:pt idx="2">
                  <c:v>9763056.0199999996</c:v>
                </c:pt>
                <c:pt idx="3">
                  <c:v>10682397.01</c:v>
                </c:pt>
                <c:pt idx="4">
                  <c:v>11157302.75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11250754.27</c:v>
                </c:pt>
                <c:pt idx="1">
                  <c:v>9579717.9500000011</c:v>
                </c:pt>
                <c:pt idx="2">
                  <c:v>9948020.4199999999</c:v>
                </c:pt>
                <c:pt idx="3">
                  <c:v>10848066.800000001</c:v>
                </c:pt>
                <c:pt idx="4">
                  <c:v>11208881.529999999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21552"/>
        <c:axId val="1"/>
      </c:barChart>
      <c:catAx>
        <c:axId val="182922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5054323.43</c:v>
                </c:pt>
                <c:pt idx="1">
                  <c:v>4613201.2</c:v>
                </c:pt>
                <c:pt idx="2">
                  <c:v>6132234.2400000002</c:v>
                </c:pt>
                <c:pt idx="3">
                  <c:v>9968940.3200000003</c:v>
                </c:pt>
                <c:pt idx="4">
                  <c:v>3058429.2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5279028.34</c:v>
                </c:pt>
                <c:pt idx="1">
                  <c:v>4742231.8899999997</c:v>
                </c:pt>
                <c:pt idx="2">
                  <c:v>4841243.0600000005</c:v>
                </c:pt>
                <c:pt idx="3">
                  <c:v>8467262.9499999993</c:v>
                </c:pt>
                <c:pt idx="4">
                  <c:v>1612158.7799999998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877104"/>
        <c:axId val="1"/>
      </c:barChart>
      <c:catAx>
        <c:axId val="127987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7987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6</xdr:row>
      <xdr:rowOff>104775</xdr:rowOff>
    </xdr:from>
    <xdr:to>
      <xdr:col>5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342900</xdr:colOff>
      <xdr:row>6</xdr:row>
      <xdr:rowOff>114300</xdr:rowOff>
    </xdr:from>
    <xdr:to>
      <xdr:col>20</xdr:col>
      <xdr:colOff>590550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E7"/>
  <sheetViews>
    <sheetView workbookViewId="0">
      <selection activeCell="C9" sqref="C9"/>
    </sheetView>
  </sheetViews>
  <sheetFormatPr baseColWidth="10" defaultRowHeight="12.75" x14ac:dyDescent="0.2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 x14ac:dyDescent="0.2">
      <c r="A1" s="1" t="e">
        <f>#REF!</f>
        <v>#REF!</v>
      </c>
      <c r="B1" s="1"/>
      <c r="C1" s="1" t="s">
        <v>0</v>
      </c>
      <c r="D1" s="1"/>
      <c r="E1" s="1"/>
    </row>
    <row r="2" spans="1:5" x14ac:dyDescent="0.2">
      <c r="A2" s="1"/>
      <c r="B2" s="1"/>
      <c r="C2" s="1"/>
      <c r="D2" s="1"/>
      <c r="E2" s="1"/>
    </row>
    <row r="3" spans="1:5" x14ac:dyDescent="0.2">
      <c r="A3" s="8" t="s">
        <v>8</v>
      </c>
      <c r="B3" s="9" t="s">
        <v>9</v>
      </c>
    </row>
    <row r="5" spans="1:5" x14ac:dyDescent="0.2">
      <c r="A5" t="s">
        <v>10</v>
      </c>
      <c r="B5" s="10"/>
      <c r="C5" s="4"/>
    </row>
    <row r="6" spans="1:5" x14ac:dyDescent="0.2">
      <c r="B6" s="4"/>
      <c r="C6" s="4"/>
    </row>
    <row r="7" spans="1:5" x14ac:dyDescent="0.2">
      <c r="B7" s="10"/>
      <c r="C7" s="4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7"/>
  <dimension ref="A1:Y51"/>
  <sheetViews>
    <sheetView zoomScaleNormal="100" workbookViewId="0">
      <selection activeCell="Z1" sqref="Z1"/>
    </sheetView>
  </sheetViews>
  <sheetFormatPr baseColWidth="10" defaultRowHeight="12.75" x14ac:dyDescent="0.2"/>
  <cols>
    <col min="1" max="23" width="5.28515625" customWidth="1"/>
  </cols>
  <sheetData>
    <row r="1" spans="1:25" ht="13.15" customHeight="1" x14ac:dyDescent="0.2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de La Roche En Ardenne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27"/>
      <c r="W1" s="125"/>
      <c r="X1" s="98" t="str">
        <f>Coordonnées!$U$1</f>
        <v>Code INS</v>
      </c>
      <c r="Y1" s="135">
        <f>Coordonnées!$V$1</f>
        <v>83031</v>
      </c>
    </row>
    <row r="2" spans="1:25" x14ac:dyDescent="0.2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28"/>
      <c r="W2" s="126"/>
      <c r="X2" s="99" t="str">
        <f>Coordonnées!$U$2</f>
        <v>Exercice:</v>
      </c>
      <c r="Y2" s="136">
        <f>Coordonnées!$V$2</f>
        <v>2025</v>
      </c>
    </row>
    <row r="3" spans="1:25" x14ac:dyDescent="0.2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X3" s="71" t="str">
        <f>Coordonnées!$U$3</f>
        <v>Version:</v>
      </c>
      <c r="Y3" s="137">
        <f>Coordonnées!$V$3</f>
        <v>2</v>
      </c>
    </row>
    <row r="4" spans="1:25" ht="13.15" customHeight="1" x14ac:dyDescent="0.2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5" ht="16.149999999999999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7"/>
      <c r="S5" s="17"/>
      <c r="T5" s="17"/>
      <c r="U5" s="17"/>
      <c r="V5" s="17"/>
    </row>
    <row r="6" spans="1:25" ht="16.149999999999999" customHeight="1" x14ac:dyDescent="0.2">
      <c r="A6" s="13" t="s">
        <v>37</v>
      </c>
      <c r="B6" s="12"/>
      <c r="C6" s="12"/>
      <c r="D6" s="12"/>
      <c r="E6" s="12"/>
      <c r="F6" s="32"/>
      <c r="G6" s="17"/>
      <c r="H6" s="17"/>
      <c r="I6" s="17"/>
      <c r="J6" s="17"/>
      <c r="K6" s="17"/>
      <c r="L6" s="17"/>
      <c r="M6" s="32"/>
      <c r="N6" s="32"/>
      <c r="O6" s="32"/>
      <c r="P6" s="32"/>
      <c r="Q6" s="17"/>
      <c r="R6" s="17"/>
      <c r="S6" s="17"/>
      <c r="T6" s="17"/>
      <c r="U6" s="17"/>
      <c r="V6" s="17"/>
    </row>
    <row r="7" spans="1:25" ht="16.899999999999999" customHeight="1" x14ac:dyDescent="0.2">
      <c r="A7" s="36"/>
      <c r="B7" s="45"/>
      <c r="C7" s="45"/>
      <c r="D7" s="45"/>
      <c r="E7" s="45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6"/>
      <c r="S7" s="36"/>
      <c r="T7" s="36"/>
      <c r="U7" s="36"/>
      <c r="V7" s="36"/>
    </row>
    <row r="8" spans="1:25" ht="16.899999999999999" customHeight="1" x14ac:dyDescent="0.2">
      <c r="A8" s="34"/>
      <c r="B8" s="121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</row>
    <row r="9" spans="1:25" ht="16.899999999999999" customHeight="1" x14ac:dyDescent="0.2">
      <c r="A9" s="34"/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</row>
    <row r="10" spans="1:25" ht="16.899999999999999" customHeight="1" x14ac:dyDescent="0.2">
      <c r="A10" s="34"/>
      <c r="B10" s="106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8"/>
    </row>
    <row r="11" spans="1:25" ht="16.899999999999999" customHeight="1" x14ac:dyDescent="0.2">
      <c r="A11" s="34"/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</row>
    <row r="12" spans="1:25" ht="16.899999999999999" customHeight="1" x14ac:dyDescent="0.2">
      <c r="A12" s="34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</row>
    <row r="13" spans="1:25" ht="16.899999999999999" customHeight="1" x14ac:dyDescent="0.2">
      <c r="A13" s="34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8"/>
    </row>
    <row r="14" spans="1:25" ht="16.899999999999999" customHeight="1" x14ac:dyDescent="0.2">
      <c r="A14" s="34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8"/>
    </row>
    <row r="15" spans="1:25" ht="16.899999999999999" customHeight="1" x14ac:dyDescent="0.2">
      <c r="A15" s="41"/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7"/>
    </row>
    <row r="16" spans="1:25" ht="16.899999999999999" customHeight="1" x14ac:dyDescent="0.2">
      <c r="A16" s="34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</row>
    <row r="17" spans="1:24" ht="16.899999999999999" customHeight="1" x14ac:dyDescent="0.2">
      <c r="A17" s="34"/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8"/>
    </row>
    <row r="18" spans="1:24" ht="16.899999999999999" customHeight="1" x14ac:dyDescent="0.2">
      <c r="A18" s="34"/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8"/>
    </row>
    <row r="19" spans="1:24" s="38" customFormat="1" ht="16.899999999999999" customHeight="1" x14ac:dyDescent="0.2">
      <c r="A19" s="41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7"/>
    </row>
    <row r="20" spans="1:24" s="38" customFormat="1" ht="16.899999999999999" customHeight="1" x14ac:dyDescent="0.2">
      <c r="A20" s="41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7"/>
    </row>
    <row r="21" spans="1:24" ht="16.899999999999999" customHeight="1" x14ac:dyDescent="0.2">
      <c r="A21" s="34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8"/>
    </row>
    <row r="22" spans="1:24" ht="16.899999999999999" customHeight="1" x14ac:dyDescent="0.2">
      <c r="A22" s="34"/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8"/>
    </row>
    <row r="23" spans="1:24" ht="16.899999999999999" customHeight="1" x14ac:dyDescent="0.2">
      <c r="A23" s="34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8"/>
    </row>
    <row r="24" spans="1:24" ht="16.899999999999999" customHeight="1" x14ac:dyDescent="0.2">
      <c r="A24" s="34"/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8"/>
    </row>
    <row r="25" spans="1:24" ht="16.899999999999999" customHeight="1" x14ac:dyDescent="0.2">
      <c r="A25" s="34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8"/>
    </row>
    <row r="26" spans="1:24" ht="16.899999999999999" customHeight="1" x14ac:dyDescent="0.2">
      <c r="A26" s="34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8"/>
    </row>
    <row r="27" spans="1:24" ht="16.899999999999999" customHeight="1" x14ac:dyDescent="0.2">
      <c r="A27" s="43"/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1"/>
    </row>
    <row r="28" spans="1:24" ht="16.899999999999999" customHeight="1" x14ac:dyDescent="0.2">
      <c r="A28" s="34"/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8"/>
    </row>
    <row r="29" spans="1:24" ht="16.899999999999999" customHeight="1" x14ac:dyDescent="0.2">
      <c r="A29" s="34"/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8"/>
    </row>
    <row r="30" spans="1:24" s="38" customFormat="1" ht="16.899999999999999" customHeight="1" x14ac:dyDescent="0.2">
      <c r="A30" s="41"/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7"/>
    </row>
    <row r="31" spans="1:24" ht="16.899999999999999" customHeight="1" x14ac:dyDescent="0.2">
      <c r="A31" s="34"/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8"/>
    </row>
    <row r="32" spans="1:24" ht="16.899999999999999" customHeight="1" x14ac:dyDescent="0.2">
      <c r="A32" s="43"/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1"/>
    </row>
    <row r="33" spans="1:24" ht="16.899999999999999" customHeight="1" x14ac:dyDescent="0.2">
      <c r="A33" s="43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1"/>
    </row>
    <row r="34" spans="1:24" s="38" customFormat="1" ht="16.899999999999999" customHeight="1" x14ac:dyDescent="0.2">
      <c r="A34" s="41"/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7"/>
    </row>
    <row r="35" spans="1:24" ht="16.899999999999999" customHeight="1" x14ac:dyDescent="0.2">
      <c r="A35" s="34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8"/>
    </row>
    <row r="36" spans="1:24" ht="16.899999999999999" customHeight="1" x14ac:dyDescent="0.2">
      <c r="A36" s="44"/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20"/>
    </row>
    <row r="37" spans="1:24" s="38" customFormat="1" ht="16.899999999999999" customHeight="1" x14ac:dyDescent="0.2">
      <c r="A37" s="41"/>
      <c r="B37" s="115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7"/>
    </row>
    <row r="38" spans="1:24" ht="16.899999999999999" customHeight="1" x14ac:dyDescent="0.2">
      <c r="A38" s="34"/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8"/>
    </row>
    <row r="39" spans="1:24" ht="16.899999999999999" customHeight="1" x14ac:dyDescent="0.2">
      <c r="A39" s="34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8"/>
    </row>
    <row r="40" spans="1:24" ht="16.899999999999999" customHeight="1" x14ac:dyDescent="0.2">
      <c r="A40" s="34"/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8"/>
    </row>
    <row r="41" spans="1:24" ht="16.899999999999999" customHeight="1" x14ac:dyDescent="0.2">
      <c r="A41" s="34"/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8"/>
    </row>
    <row r="42" spans="1:24" ht="16.899999999999999" customHeight="1" x14ac:dyDescent="0.2">
      <c r="A42" s="34"/>
      <c r="B42" s="106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8"/>
    </row>
    <row r="43" spans="1:24" ht="16.899999999999999" customHeight="1" x14ac:dyDescent="0.2">
      <c r="A43" s="34"/>
      <c r="B43" s="106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8"/>
    </row>
    <row r="44" spans="1:24" ht="16.899999999999999" customHeight="1" x14ac:dyDescent="0.2">
      <c r="A44" s="43"/>
      <c r="B44" s="109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1"/>
    </row>
    <row r="45" spans="1:24" ht="16.899999999999999" customHeight="1" x14ac:dyDescent="0.2">
      <c r="A45" s="39"/>
      <c r="B45" s="112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4"/>
    </row>
    <row r="46" spans="1:24" ht="16.899999999999999" customHeight="1" x14ac:dyDescent="0.2">
      <c r="A46" s="34"/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8"/>
    </row>
    <row r="47" spans="1:24" ht="16.899999999999999" customHeight="1" x14ac:dyDescent="0.2">
      <c r="A47" s="34"/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8"/>
    </row>
    <row r="48" spans="1:24" ht="16.899999999999999" customHeight="1" x14ac:dyDescent="0.2">
      <c r="A48" s="36"/>
      <c r="B48" s="12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1"/>
    </row>
    <row r="49" spans="1:24" ht="16.899999999999999" customHeight="1" x14ac:dyDescent="0.2">
      <c r="A49" s="36"/>
      <c r="B49" s="129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1"/>
    </row>
    <row r="50" spans="1:24" ht="16.899999999999999" customHeight="1" x14ac:dyDescent="0.2">
      <c r="A50" s="36"/>
      <c r="B50" s="132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4"/>
    </row>
    <row r="51" spans="1:24" ht="16.899999999999999" customHeight="1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</sheetData>
  <mergeCells count="2">
    <mergeCell ref="A1:F2"/>
    <mergeCell ref="G1:U2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8"/>
  <dimension ref="A1:Y52"/>
  <sheetViews>
    <sheetView zoomScaleNormal="100" workbookViewId="0">
      <selection activeCell="Z1" sqref="Z1"/>
    </sheetView>
  </sheetViews>
  <sheetFormatPr baseColWidth="10" defaultRowHeight="12.75" x14ac:dyDescent="0.2"/>
  <cols>
    <col min="1" max="23" width="5.28515625" customWidth="1"/>
  </cols>
  <sheetData>
    <row r="1" spans="1:25" ht="13.15" customHeight="1" x14ac:dyDescent="0.2">
      <c r="A1" s="150" t="str">
        <f>Coordonnées!A1</f>
        <v>Synthèse du Budget</v>
      </c>
      <c r="B1" s="151"/>
      <c r="C1" s="151"/>
      <c r="D1" s="151"/>
      <c r="E1" s="151"/>
      <c r="F1" s="151"/>
      <c r="G1" s="154" t="str">
        <f>Coordonnées!G1</f>
        <v>Administration communale de La Roche En Ardenne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25"/>
      <c r="W1" s="125"/>
      <c r="X1" s="98" t="str">
        <f>Coordonnées!$U$1</f>
        <v>Code INS</v>
      </c>
      <c r="Y1" s="135">
        <f>Coordonnées!$V$1</f>
        <v>83031</v>
      </c>
    </row>
    <row r="2" spans="1:25" x14ac:dyDescent="0.2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26"/>
      <c r="W2" s="126"/>
      <c r="X2" s="99" t="str">
        <f>Coordonnées!$U$2</f>
        <v>Exercice:</v>
      </c>
      <c r="Y2" s="136">
        <f>Coordonnées!$V$2</f>
        <v>2025</v>
      </c>
    </row>
    <row r="3" spans="1:25" x14ac:dyDescent="0.2">
      <c r="A3" s="61" t="str">
        <f>Coordonnées!A3</f>
        <v>Modèle officiel généré par l'application eComptes © SPW Intérieur et Action Sociale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P3" s="124"/>
      <c r="Q3" s="124"/>
      <c r="X3" s="71" t="str">
        <f>Coordonnées!$U$3</f>
        <v>Version:</v>
      </c>
      <c r="Y3" s="137">
        <f>Coordonnées!$V$3</f>
        <v>2</v>
      </c>
    </row>
    <row r="4" spans="1:25" ht="13.15" customHeight="1" x14ac:dyDescent="0.2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5" ht="16.149999999999999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7"/>
      <c r="S5" s="17"/>
    </row>
    <row r="6" spans="1:25" ht="16.149999999999999" customHeight="1" x14ac:dyDescent="0.2">
      <c r="A6" s="13" t="s">
        <v>38</v>
      </c>
      <c r="B6" s="59"/>
      <c r="C6" s="59"/>
      <c r="D6" s="59"/>
      <c r="E6" s="59"/>
      <c r="F6" s="18"/>
      <c r="G6" s="14"/>
      <c r="H6" s="14"/>
      <c r="I6" s="2"/>
      <c r="J6" s="2"/>
      <c r="K6" s="2"/>
      <c r="L6" s="2"/>
      <c r="M6" s="57"/>
      <c r="N6" s="57"/>
      <c r="O6" s="57"/>
      <c r="P6" s="57"/>
      <c r="Q6" s="2"/>
      <c r="R6" s="2"/>
      <c r="S6" s="2"/>
    </row>
    <row r="7" spans="1:25" ht="16.899999999999999" customHeight="1" x14ac:dyDescent="0.2">
      <c r="A7" s="14"/>
      <c r="B7" s="59"/>
      <c r="C7" s="59"/>
      <c r="D7" s="59"/>
      <c r="E7" s="59"/>
      <c r="F7" s="18"/>
      <c r="G7" s="18"/>
      <c r="H7" s="18"/>
      <c r="I7" s="57"/>
      <c r="J7" s="57"/>
      <c r="K7" s="57"/>
      <c r="L7" s="57"/>
      <c r="M7" s="57"/>
      <c r="N7" s="57"/>
      <c r="O7" s="57"/>
      <c r="P7" s="57"/>
      <c r="Q7" s="57"/>
      <c r="R7" s="2"/>
      <c r="S7" s="2"/>
    </row>
    <row r="8" spans="1:25" ht="16.899999999999999" customHeight="1" x14ac:dyDescent="0.2">
      <c r="A8" s="60" t="s">
        <v>47</v>
      </c>
      <c r="B8" s="14"/>
      <c r="C8" s="18"/>
      <c r="D8" s="18"/>
      <c r="E8" s="18"/>
      <c r="F8" s="60" t="s">
        <v>48</v>
      </c>
      <c r="G8" s="18"/>
      <c r="H8" s="18"/>
      <c r="I8" s="57"/>
      <c r="J8" s="57"/>
      <c r="K8" s="57"/>
      <c r="L8" s="57"/>
      <c r="M8" s="57"/>
      <c r="N8" s="57"/>
      <c r="O8" s="57"/>
      <c r="P8" s="57"/>
      <c r="Q8" s="57"/>
      <c r="R8" s="57"/>
      <c r="S8" s="58"/>
    </row>
    <row r="9" spans="1:25" ht="49.9" customHeight="1" x14ac:dyDescent="0.2">
      <c r="A9" s="204" t="s">
        <v>49</v>
      </c>
      <c r="B9" s="204"/>
      <c r="C9" s="204"/>
      <c r="D9" s="204"/>
      <c r="E9" s="204"/>
      <c r="F9" s="250" t="s">
        <v>50</v>
      </c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</row>
    <row r="10" spans="1:25" ht="49.9" customHeight="1" x14ac:dyDescent="0.2">
      <c r="A10" s="204" t="s">
        <v>29</v>
      </c>
      <c r="B10" s="204"/>
      <c r="C10" s="204"/>
      <c r="D10" s="204"/>
      <c r="E10" s="204"/>
      <c r="F10" s="249" t="s">
        <v>51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</row>
    <row r="11" spans="1:25" ht="49.9" customHeight="1" x14ac:dyDescent="0.2">
      <c r="A11" s="204" t="s">
        <v>52</v>
      </c>
      <c r="B11" s="204"/>
      <c r="C11" s="204"/>
      <c r="D11" s="204"/>
      <c r="E11" s="204"/>
      <c r="F11" s="249" t="s">
        <v>53</v>
      </c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</row>
    <row r="12" spans="1:25" ht="49.9" customHeight="1" x14ac:dyDescent="0.2">
      <c r="A12" s="204" t="s">
        <v>54</v>
      </c>
      <c r="B12" s="204"/>
      <c r="C12" s="204"/>
      <c r="D12" s="204"/>
      <c r="E12" s="204"/>
      <c r="F12" s="249" t="s">
        <v>74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</row>
    <row r="13" spans="1:25" ht="49.9" customHeight="1" x14ac:dyDescent="0.2">
      <c r="A13" s="204" t="s">
        <v>55</v>
      </c>
      <c r="B13" s="204"/>
      <c r="C13" s="204"/>
      <c r="D13" s="204"/>
      <c r="E13" s="204"/>
      <c r="F13" s="249" t="s">
        <v>56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</row>
    <row r="14" spans="1:25" ht="49.9" customHeight="1" x14ac:dyDescent="0.2">
      <c r="A14" s="204" t="s">
        <v>57</v>
      </c>
      <c r="B14" s="204"/>
      <c r="C14" s="204"/>
      <c r="D14" s="204"/>
      <c r="E14" s="204"/>
      <c r="F14" s="249" t="s">
        <v>75</v>
      </c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</row>
    <row r="15" spans="1:25" ht="52.15" customHeight="1" x14ac:dyDescent="0.2">
      <c r="A15" s="204" t="s">
        <v>58</v>
      </c>
      <c r="B15" s="204"/>
      <c r="C15" s="204"/>
      <c r="D15" s="204"/>
      <c r="E15" s="204"/>
      <c r="F15" s="249" t="s">
        <v>59</v>
      </c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</row>
    <row r="16" spans="1:25" ht="49.9" customHeight="1" x14ac:dyDescent="0.2">
      <c r="A16" s="249" t="s">
        <v>60</v>
      </c>
      <c r="B16" s="249"/>
      <c r="C16" s="249"/>
      <c r="D16" s="249"/>
      <c r="E16" s="249"/>
      <c r="F16" s="249" t="s">
        <v>61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</row>
    <row r="17" spans="1:23" ht="49.9" customHeight="1" x14ac:dyDescent="0.2">
      <c r="A17" s="204" t="s">
        <v>62</v>
      </c>
      <c r="B17" s="204"/>
      <c r="C17" s="204"/>
      <c r="D17" s="204"/>
      <c r="E17" s="204"/>
      <c r="F17" s="249" t="s">
        <v>76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</row>
    <row r="18" spans="1:23" ht="49.9" customHeight="1" x14ac:dyDescent="0.2">
      <c r="A18" s="204" t="s">
        <v>63</v>
      </c>
      <c r="B18" s="204"/>
      <c r="C18" s="204"/>
      <c r="D18" s="204"/>
      <c r="E18" s="204"/>
      <c r="F18" s="249" t="s">
        <v>64</v>
      </c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</row>
    <row r="19" spans="1:23" s="38" customFormat="1" ht="16.899999999999999" customHeight="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</row>
    <row r="20" spans="1:23" s="38" customFormat="1" ht="16.899999999999999" customHeight="1" x14ac:dyDescent="0.2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</row>
    <row r="21" spans="1:23" ht="16.899999999999999" customHeight="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40"/>
    </row>
    <row r="22" spans="1:23" ht="16.899999999999999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40"/>
    </row>
    <row r="23" spans="1:23" ht="16.899999999999999" customHeight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40"/>
    </row>
    <row r="24" spans="1:23" ht="16.899999999999999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0"/>
    </row>
    <row r="25" spans="1:23" ht="16.899999999999999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40"/>
    </row>
    <row r="26" spans="1:23" ht="16.899999999999999" customHeight="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40"/>
    </row>
    <row r="27" spans="1:23" ht="16.899999999999999" customHeight="1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6"/>
    </row>
    <row r="28" spans="1:23" ht="16.899999999999999" customHeight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40"/>
    </row>
    <row r="29" spans="1:23" ht="16.899999999999999" customHeight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40"/>
    </row>
    <row r="30" spans="1:23" s="38" customFormat="1" ht="16.899999999999999" customHeight="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</row>
    <row r="31" spans="1:23" ht="16.899999999999999" customHeight="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40"/>
    </row>
    <row r="32" spans="1:23" ht="16.899999999999999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6"/>
    </row>
    <row r="33" spans="1:19" ht="16.899999999999999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6"/>
    </row>
    <row r="34" spans="1:19" s="38" customFormat="1" ht="16.899999999999999" customHeight="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</row>
    <row r="35" spans="1:19" ht="16.899999999999999" customHeigh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40"/>
    </row>
    <row r="36" spans="1:19" ht="16.899999999999999" customHeight="1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6"/>
    </row>
    <row r="37" spans="1:19" s="38" customFormat="1" ht="16.899999999999999" customHeight="1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</row>
    <row r="38" spans="1:19" ht="16.899999999999999" customHeight="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40"/>
    </row>
    <row r="39" spans="1:19" ht="16.899999999999999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40"/>
    </row>
    <row r="40" spans="1:19" ht="16.899999999999999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40"/>
    </row>
    <row r="41" spans="1:19" ht="16.899999999999999" customHeight="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40"/>
    </row>
    <row r="42" spans="1:19" ht="16.899999999999999" customHeight="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40"/>
    </row>
    <row r="43" spans="1:19" ht="16.899999999999999" customHeight="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40"/>
    </row>
    <row r="44" spans="1:19" ht="16.899999999999999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6"/>
    </row>
    <row r="45" spans="1:19" ht="16.899999999999999" customHeight="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0"/>
    </row>
    <row r="46" spans="1:19" ht="16.899999999999999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40"/>
    </row>
    <row r="47" spans="1:19" ht="16.899999999999999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</row>
    <row r="48" spans="1:19" ht="16.899999999999999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40"/>
    </row>
    <row r="49" spans="1:19" ht="16.899999999999999" customHeight="1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0" spans="1:19" ht="16.899999999999999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1:19" ht="16.899999999999999" customHeight="1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1:19" ht="16.899999999999999" customHeigh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</row>
  </sheetData>
  <mergeCells count="22">
    <mergeCell ref="F18:W18"/>
    <mergeCell ref="F13:W13"/>
    <mergeCell ref="F14:W14"/>
    <mergeCell ref="F15:W15"/>
    <mergeCell ref="F16:W16"/>
    <mergeCell ref="F17:W17"/>
    <mergeCell ref="G1:U2"/>
    <mergeCell ref="A1:F2"/>
    <mergeCell ref="A17:E17"/>
    <mergeCell ref="A18:E18"/>
    <mergeCell ref="A16:E16"/>
    <mergeCell ref="A9:E9"/>
    <mergeCell ref="A10:E10"/>
    <mergeCell ref="A11:E11"/>
    <mergeCell ref="A12:E12"/>
    <mergeCell ref="A13:E13"/>
    <mergeCell ref="A14:E14"/>
    <mergeCell ref="A15:E15"/>
    <mergeCell ref="F9:W9"/>
    <mergeCell ref="F10:W10"/>
    <mergeCell ref="F11:W11"/>
    <mergeCell ref="F12:W12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V38"/>
  <sheetViews>
    <sheetView topLeftCell="A13" zoomScaleNormal="100" workbookViewId="0">
      <selection activeCell="K25" sqref="K25"/>
    </sheetView>
  </sheetViews>
  <sheetFormatPr baseColWidth="10" defaultRowHeight="12.75" x14ac:dyDescent="0.2"/>
  <cols>
    <col min="1" max="13" width="5.28515625" customWidth="1"/>
    <col min="14" max="14" width="7.7109375" customWidth="1"/>
    <col min="15" max="19" width="5.28515625" customWidth="1"/>
  </cols>
  <sheetData>
    <row r="1" spans="1:22" ht="12.75" customHeight="1" x14ac:dyDescent="0.2">
      <c r="A1" s="257" t="s">
        <v>84</v>
      </c>
      <c r="B1" s="151"/>
      <c r="C1" s="151"/>
      <c r="D1" s="151"/>
      <c r="E1" s="151"/>
      <c r="F1" s="151"/>
      <c r="G1" s="251" t="s">
        <v>78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25"/>
      <c r="U1" s="98" t="s">
        <v>12</v>
      </c>
      <c r="V1" s="135">
        <v>83031</v>
      </c>
    </row>
    <row r="2" spans="1:22" x14ac:dyDescent="0.2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26"/>
      <c r="U2" s="99" t="s">
        <v>1</v>
      </c>
      <c r="V2" s="136">
        <f>R27</f>
        <v>2025</v>
      </c>
    </row>
    <row r="3" spans="1:22" x14ac:dyDescent="0.2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U3" s="71" t="s">
        <v>30</v>
      </c>
      <c r="V3" s="147">
        <v>2</v>
      </c>
    </row>
    <row r="4" spans="1:22" ht="13.9" customHeight="1" thickBot="1" x14ac:dyDescent="0.25">
      <c r="A4" s="61"/>
      <c r="B4" s="15"/>
      <c r="C4" s="15"/>
      <c r="D4" s="15"/>
      <c r="E4" s="15"/>
      <c r="F4" s="25"/>
      <c r="G4" s="25"/>
      <c r="H4" s="15"/>
      <c r="I4" s="15"/>
      <c r="J4" s="25"/>
      <c r="K4" s="25"/>
      <c r="L4" s="25"/>
      <c r="M4" s="25"/>
      <c r="N4" s="15"/>
      <c r="O4" s="15"/>
      <c r="P4" s="71"/>
      <c r="Q4" s="71"/>
      <c r="R4" s="72"/>
      <c r="S4" s="72"/>
    </row>
    <row r="5" spans="1:22" ht="13.9" customHeight="1" thickTop="1" x14ac:dyDescent="0.2">
      <c r="C5" s="74"/>
      <c r="D5" s="75"/>
      <c r="E5" s="75"/>
      <c r="F5" s="75"/>
      <c r="G5" s="75"/>
      <c r="H5" s="76"/>
      <c r="I5" s="76"/>
      <c r="J5" s="75"/>
      <c r="K5" s="75"/>
      <c r="L5" s="76"/>
      <c r="M5" s="76"/>
      <c r="N5" s="76"/>
      <c r="O5" s="76"/>
      <c r="P5" s="75"/>
      <c r="Q5" s="75"/>
      <c r="R5" s="77"/>
      <c r="S5" s="77"/>
      <c r="T5" s="78"/>
      <c r="U5" s="79"/>
    </row>
    <row r="6" spans="1:22" ht="13.9" customHeight="1" x14ac:dyDescent="0.2">
      <c r="C6" s="80"/>
      <c r="D6" s="81"/>
      <c r="E6" s="81"/>
      <c r="F6" s="81"/>
      <c r="G6" s="143"/>
      <c r="H6" s="144"/>
      <c r="I6" s="144"/>
      <c r="J6" s="143"/>
      <c r="K6" s="143"/>
      <c r="L6" s="144"/>
      <c r="M6" s="144"/>
      <c r="N6" s="144"/>
      <c r="O6" s="144"/>
      <c r="P6" s="143"/>
      <c r="Q6" s="143"/>
      <c r="R6" s="145"/>
      <c r="S6" s="145"/>
      <c r="T6" s="84"/>
      <c r="U6" s="85"/>
    </row>
    <row r="7" spans="1:22" ht="13.9" customHeight="1" x14ac:dyDescent="0.2">
      <c r="C7" s="80"/>
      <c r="D7" s="81"/>
      <c r="E7" s="81"/>
      <c r="F7" s="141"/>
      <c r="G7" s="258" t="s">
        <v>85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42"/>
      <c r="U7" s="85"/>
    </row>
    <row r="8" spans="1:22" ht="13.9" customHeight="1" x14ac:dyDescent="0.2">
      <c r="C8" s="80"/>
      <c r="D8" s="81"/>
      <c r="E8" s="81"/>
      <c r="F8" s="141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46"/>
      <c r="T8" s="142"/>
      <c r="U8" s="85"/>
      <c r="V8" s="73"/>
    </row>
    <row r="9" spans="1:22" ht="13.9" customHeight="1" x14ac:dyDescent="0.2">
      <c r="C9" s="80"/>
      <c r="D9" s="81"/>
      <c r="E9" s="81"/>
      <c r="F9" s="141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46"/>
      <c r="T9" s="142"/>
      <c r="U9" s="85"/>
    </row>
    <row r="10" spans="1:22" ht="13.9" customHeight="1" x14ac:dyDescent="0.2">
      <c r="C10" s="80"/>
      <c r="D10" s="81"/>
      <c r="E10" s="81"/>
      <c r="F10" s="141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46"/>
      <c r="T10" s="142"/>
      <c r="U10" s="85"/>
    </row>
    <row r="11" spans="1:22" ht="13.9" customHeight="1" x14ac:dyDescent="0.2">
      <c r="C11" s="80"/>
      <c r="D11" s="81"/>
      <c r="E11" s="81"/>
      <c r="F11" s="81"/>
      <c r="G11" s="259" t="s">
        <v>86</v>
      </c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2"/>
      <c r="T11" s="84"/>
      <c r="U11" s="85"/>
    </row>
    <row r="12" spans="1:22" ht="13.9" customHeight="1" x14ac:dyDescent="0.2">
      <c r="C12" s="80"/>
      <c r="D12" s="81"/>
      <c r="E12" s="81"/>
      <c r="F12" s="81"/>
      <c r="G12" s="81"/>
      <c r="H12" s="82"/>
      <c r="I12" s="82"/>
      <c r="J12" s="81"/>
      <c r="K12" s="81"/>
      <c r="L12" s="82"/>
      <c r="M12" s="82"/>
      <c r="N12" s="82"/>
      <c r="O12" s="82"/>
      <c r="P12" s="81"/>
      <c r="Q12" s="81"/>
      <c r="R12" s="83"/>
      <c r="S12" s="83"/>
      <c r="T12" s="84"/>
      <c r="U12" s="85"/>
    </row>
    <row r="13" spans="1:22" ht="13.9" customHeight="1" x14ac:dyDescent="0.2">
      <c r="C13" s="80"/>
      <c r="D13" s="81"/>
      <c r="E13" s="81"/>
      <c r="F13" s="81"/>
      <c r="G13" s="81"/>
      <c r="H13" s="82"/>
      <c r="I13" s="82"/>
      <c r="J13" s="81"/>
      <c r="K13" s="81"/>
      <c r="L13" s="82"/>
      <c r="M13" s="82"/>
      <c r="N13" s="82"/>
      <c r="O13" s="82"/>
      <c r="P13" s="81"/>
      <c r="Q13" s="81"/>
      <c r="R13" s="83"/>
      <c r="S13" s="83"/>
      <c r="T13" s="84"/>
      <c r="U13" s="85"/>
    </row>
    <row r="14" spans="1:22" ht="13.9" customHeight="1" thickBot="1" x14ac:dyDescent="0.25">
      <c r="C14" s="86"/>
      <c r="D14" s="87"/>
      <c r="E14" s="87"/>
      <c r="F14" s="87"/>
      <c r="G14" s="87"/>
      <c r="H14" s="88"/>
      <c r="I14" s="88"/>
      <c r="J14" s="87"/>
      <c r="K14" s="87"/>
      <c r="L14" s="88"/>
      <c r="M14" s="88"/>
      <c r="N14" s="88"/>
      <c r="O14" s="88"/>
      <c r="P14" s="87"/>
      <c r="Q14" s="87"/>
      <c r="R14" s="89"/>
      <c r="S14" s="89"/>
      <c r="T14" s="90"/>
      <c r="U14" s="91"/>
    </row>
    <row r="15" spans="1:22" ht="13.9" customHeight="1" thickTop="1" x14ac:dyDescent="0.2">
      <c r="C15" s="138"/>
      <c r="D15" s="138"/>
      <c r="E15" s="138"/>
      <c r="F15" s="138"/>
      <c r="G15" s="138"/>
      <c r="H15" s="138"/>
      <c r="I15" s="138"/>
    </row>
    <row r="16" spans="1:22" ht="13.15" customHeight="1" x14ac:dyDescent="0.2">
      <c r="C16" s="24"/>
      <c r="D16" s="23"/>
      <c r="E16" s="23"/>
      <c r="F16" s="23"/>
      <c r="G16" s="23"/>
      <c r="H16" s="23"/>
      <c r="I16" s="23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5"/>
    </row>
    <row r="17" spans="3:21" ht="16.149999999999999" customHeight="1" x14ac:dyDescent="0.2">
      <c r="C17" s="252" t="s">
        <v>79</v>
      </c>
      <c r="D17" s="161"/>
      <c r="E17" s="161"/>
      <c r="F17" s="161"/>
      <c r="G17" s="161"/>
      <c r="H17" s="161"/>
      <c r="I17" s="161"/>
      <c r="J17" s="253" t="s">
        <v>80</v>
      </c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6"/>
    </row>
    <row r="18" spans="3:21" ht="16.149999999999999" customHeight="1" x14ac:dyDescent="0.2">
      <c r="C18" s="104"/>
      <c r="D18" s="22"/>
      <c r="E18" s="18"/>
      <c r="F18" s="18"/>
      <c r="G18" s="18"/>
      <c r="H18" s="18"/>
      <c r="O18" s="18"/>
      <c r="P18" s="18"/>
      <c r="Q18" s="18"/>
      <c r="R18" s="18"/>
      <c r="U18" s="6"/>
    </row>
    <row r="19" spans="3:21" ht="16.149999999999999" customHeight="1" x14ac:dyDescent="0.2">
      <c r="C19" s="160" t="s">
        <v>4</v>
      </c>
      <c r="D19" s="161"/>
      <c r="E19" s="161"/>
      <c r="F19" s="161"/>
      <c r="G19" s="161"/>
      <c r="H19" s="161"/>
      <c r="I19" s="162"/>
      <c r="J19" s="254" t="s">
        <v>81</v>
      </c>
      <c r="K19" s="102"/>
      <c r="L19" s="102"/>
      <c r="M19" s="102"/>
      <c r="N19" s="102"/>
      <c r="O19" s="102"/>
      <c r="P19" s="102"/>
      <c r="Q19" s="102"/>
      <c r="R19" s="102"/>
      <c r="S19" s="102"/>
      <c r="T19" s="103"/>
      <c r="U19" s="6"/>
    </row>
    <row r="20" spans="3:21" ht="16.149999999999999" customHeight="1" x14ac:dyDescent="0.2">
      <c r="C20" s="19"/>
      <c r="J20" s="255" t="s">
        <v>82</v>
      </c>
      <c r="K20" s="95"/>
      <c r="L20" s="95"/>
      <c r="M20" s="95"/>
      <c r="N20" s="95"/>
      <c r="O20" s="95"/>
      <c r="P20" s="95"/>
      <c r="Q20" s="95"/>
      <c r="R20" s="95"/>
      <c r="S20" s="95"/>
      <c r="T20" s="96"/>
      <c r="U20" s="6"/>
    </row>
    <row r="21" spans="3:21" ht="16.149999999999999" customHeight="1" x14ac:dyDescent="0.2">
      <c r="C21" s="19"/>
      <c r="I21" s="18"/>
      <c r="J21" s="256" t="s">
        <v>83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1"/>
      <c r="U21" s="6"/>
    </row>
    <row r="22" spans="3:21" ht="16.149999999999999" customHeight="1" x14ac:dyDescent="0.2">
      <c r="C22" s="19"/>
      <c r="I22" s="18"/>
      <c r="J22" s="18"/>
      <c r="K22" s="18"/>
      <c r="L22" s="18"/>
      <c r="M22" s="18"/>
      <c r="S22" s="28"/>
      <c r="T22" s="29"/>
      <c r="U22" s="6"/>
    </row>
    <row r="23" spans="3:21" ht="16.149999999999999" customHeight="1" x14ac:dyDescent="0.2">
      <c r="C23" s="260" t="s">
        <v>87</v>
      </c>
      <c r="D23" s="163"/>
      <c r="E23" s="163"/>
      <c r="F23" s="163"/>
      <c r="G23" s="163"/>
      <c r="H23" s="163"/>
      <c r="I23" s="164"/>
      <c r="J23" s="261"/>
      <c r="K23" s="93"/>
      <c r="L23" s="93"/>
      <c r="M23" s="94"/>
      <c r="S23" s="28"/>
      <c r="T23" s="29"/>
      <c r="U23" s="6"/>
    </row>
    <row r="24" spans="3:21" ht="16.149999999999999" customHeight="1" x14ac:dyDescent="0.2">
      <c r="C24" s="104"/>
      <c r="D24" s="92"/>
      <c r="E24" s="92"/>
      <c r="F24" s="92"/>
      <c r="G24" s="92"/>
      <c r="H24" s="140"/>
      <c r="I24" s="105"/>
      <c r="J24" s="18"/>
      <c r="K24" s="18"/>
      <c r="L24" s="18"/>
      <c r="M24" s="18"/>
      <c r="S24" s="28"/>
      <c r="T24" s="29"/>
      <c r="U24" s="6"/>
    </row>
    <row r="25" spans="3:21" ht="16.149999999999999" customHeight="1" x14ac:dyDescent="0.2">
      <c r="C25" s="160" t="s">
        <v>36</v>
      </c>
      <c r="D25" s="161"/>
      <c r="E25" s="161"/>
      <c r="F25" s="161"/>
      <c r="G25" s="161"/>
      <c r="H25" s="161"/>
      <c r="I25" s="162"/>
      <c r="J25" s="274" t="s">
        <v>99</v>
      </c>
      <c r="K25" s="93"/>
      <c r="L25" s="93"/>
      <c r="M25" s="94"/>
      <c r="S25" s="28"/>
      <c r="T25" s="29"/>
      <c r="U25" s="6"/>
    </row>
    <row r="26" spans="3:21" ht="16.149999999999999" customHeight="1" x14ac:dyDescent="0.2">
      <c r="C26" s="104"/>
      <c r="D26" s="140"/>
      <c r="E26" s="140"/>
      <c r="F26" s="140"/>
      <c r="G26" s="140"/>
      <c r="H26" s="140"/>
      <c r="I26" s="105"/>
      <c r="J26" s="18"/>
      <c r="K26" s="18"/>
      <c r="L26" s="18"/>
      <c r="M26" s="18"/>
      <c r="U26" s="6"/>
    </row>
    <row r="27" spans="3:21" ht="16.899999999999999" customHeight="1" x14ac:dyDescent="0.2">
      <c r="C27" s="160" t="s">
        <v>42</v>
      </c>
      <c r="D27" s="161"/>
      <c r="E27" s="161"/>
      <c r="F27" s="161"/>
      <c r="G27" s="161"/>
      <c r="H27" s="161"/>
      <c r="I27" s="162"/>
      <c r="J27" s="262" t="s">
        <v>88</v>
      </c>
      <c r="K27" s="139"/>
      <c r="L27" s="93"/>
      <c r="M27" s="94"/>
      <c r="O27" s="161" t="s">
        <v>1</v>
      </c>
      <c r="P27" s="161"/>
      <c r="Q27" s="162"/>
      <c r="R27" s="168">
        <v>2025</v>
      </c>
      <c r="S27" s="169"/>
      <c r="U27" s="6"/>
    </row>
    <row r="28" spans="3:21" ht="16.899999999999999" customHeight="1" x14ac:dyDescent="0.2">
      <c r="C28" s="19"/>
      <c r="I28" s="20"/>
      <c r="J28" s="18"/>
      <c r="K28" s="18"/>
      <c r="L28" s="18"/>
      <c r="M28" s="18"/>
      <c r="U28" s="6"/>
    </row>
    <row r="29" spans="3:21" ht="16.899999999999999" customHeight="1" x14ac:dyDescent="0.2">
      <c r="C29" s="148" t="s">
        <v>33</v>
      </c>
      <c r="D29" s="149"/>
      <c r="E29" s="149"/>
      <c r="F29" s="149"/>
      <c r="G29" s="149"/>
      <c r="H29" s="149"/>
      <c r="I29" s="149"/>
      <c r="J29" s="263" t="s">
        <v>89</v>
      </c>
      <c r="K29" s="97"/>
      <c r="L29" s="97"/>
      <c r="M29" s="97"/>
      <c r="N29" s="97"/>
      <c r="O29" s="97"/>
      <c r="P29" s="97"/>
      <c r="Q29" s="97"/>
      <c r="R29" s="97"/>
      <c r="S29" s="97"/>
      <c r="T29" s="30"/>
      <c r="U29" s="11"/>
    </row>
    <row r="30" spans="3:21" ht="16.899999999999999" customHeight="1" x14ac:dyDescent="0.2">
      <c r="C30" s="158" t="s">
        <v>5</v>
      </c>
      <c r="D30" s="159"/>
      <c r="E30" s="159"/>
      <c r="F30" s="159"/>
      <c r="G30" s="159"/>
      <c r="H30" s="159"/>
      <c r="I30" s="159"/>
      <c r="J30" s="264" t="s">
        <v>90</v>
      </c>
      <c r="K30" s="156"/>
      <c r="L30" s="156"/>
      <c r="M30" s="156"/>
      <c r="N30" s="156"/>
      <c r="O30" s="156"/>
      <c r="P30" s="156"/>
      <c r="Q30" s="156"/>
      <c r="R30" s="156"/>
      <c r="S30" s="156"/>
      <c r="U30" s="6"/>
    </row>
    <row r="31" spans="3:21" ht="16.899999999999999" customHeight="1" x14ac:dyDescent="0.2">
      <c r="C31" s="160" t="s">
        <v>6</v>
      </c>
      <c r="D31" s="161"/>
      <c r="E31" s="161"/>
      <c r="F31" s="161"/>
      <c r="G31" s="161"/>
      <c r="H31" s="161"/>
      <c r="I31" s="161"/>
      <c r="J31" s="265"/>
      <c r="K31" s="157"/>
      <c r="L31" s="157"/>
      <c r="M31" s="157"/>
      <c r="N31" s="157"/>
      <c r="O31" s="157"/>
      <c r="P31" s="157"/>
      <c r="Q31" s="157"/>
      <c r="R31" s="157"/>
      <c r="S31" s="157"/>
      <c r="U31" s="6"/>
    </row>
    <row r="32" spans="3:21" ht="16.899999999999999" customHeight="1" x14ac:dyDescent="0.2">
      <c r="C32" s="160" t="s">
        <v>7</v>
      </c>
      <c r="D32" s="161"/>
      <c r="E32" s="161"/>
      <c r="F32" s="161"/>
      <c r="G32" s="161"/>
      <c r="H32" s="161"/>
      <c r="I32" s="161"/>
      <c r="J32" s="266" t="s">
        <v>91</v>
      </c>
      <c r="K32" s="165"/>
      <c r="L32" s="165"/>
      <c r="M32" s="165"/>
      <c r="N32" s="165"/>
      <c r="O32" s="165"/>
      <c r="P32" s="165"/>
      <c r="Q32" s="165"/>
      <c r="R32" s="165"/>
      <c r="S32" s="165"/>
      <c r="U32" s="6"/>
    </row>
    <row r="33" spans="3:21" ht="16.899999999999999" customHeight="1" x14ac:dyDescent="0.2">
      <c r="C33" s="19"/>
      <c r="K33" s="20"/>
      <c r="L33" s="18"/>
      <c r="M33" s="18"/>
      <c r="N33" s="18"/>
      <c r="O33" s="18"/>
      <c r="U33" s="6"/>
    </row>
    <row r="34" spans="3:21" ht="16.899999999999999" customHeight="1" x14ac:dyDescent="0.2">
      <c r="C34" s="148" t="s">
        <v>34</v>
      </c>
      <c r="D34" s="149"/>
      <c r="E34" s="149"/>
      <c r="F34" s="149"/>
      <c r="G34" s="149"/>
      <c r="H34" s="149"/>
      <c r="I34" s="149"/>
      <c r="J34" s="263" t="s">
        <v>92</v>
      </c>
      <c r="K34" s="21"/>
      <c r="L34" s="97"/>
      <c r="M34" s="21"/>
      <c r="N34" s="21"/>
      <c r="O34" s="21"/>
      <c r="P34" s="21"/>
      <c r="Q34" s="21"/>
      <c r="R34" s="21"/>
      <c r="S34" s="21"/>
      <c r="T34" s="30"/>
      <c r="U34" s="11"/>
    </row>
    <row r="35" spans="3:21" ht="16.899999999999999" customHeight="1" x14ac:dyDescent="0.2">
      <c r="C35" s="158" t="s">
        <v>5</v>
      </c>
      <c r="D35" s="159"/>
      <c r="E35" s="159"/>
      <c r="F35" s="159"/>
      <c r="G35" s="159"/>
      <c r="H35" s="159"/>
      <c r="I35" s="159"/>
      <c r="J35" s="264" t="s">
        <v>93</v>
      </c>
      <c r="K35" s="166"/>
      <c r="L35" s="166"/>
      <c r="M35" s="166"/>
      <c r="N35" s="166"/>
      <c r="O35" s="166"/>
      <c r="P35" s="166"/>
      <c r="Q35" s="166"/>
      <c r="R35" s="166"/>
      <c r="S35" s="166"/>
      <c r="T35" s="27"/>
      <c r="U35" s="5"/>
    </row>
    <row r="36" spans="3:21" ht="16.899999999999999" customHeight="1" x14ac:dyDescent="0.2">
      <c r="C36" s="160" t="s">
        <v>6</v>
      </c>
      <c r="D36" s="161"/>
      <c r="E36" s="161"/>
      <c r="F36" s="161"/>
      <c r="G36" s="161"/>
      <c r="H36" s="161"/>
      <c r="I36" s="161"/>
      <c r="J36" s="265"/>
      <c r="K36" s="157"/>
      <c r="L36" s="157"/>
      <c r="M36" s="157"/>
      <c r="N36" s="157"/>
      <c r="O36" s="157"/>
      <c r="P36" s="157"/>
      <c r="Q36" s="157"/>
      <c r="R36" s="157"/>
      <c r="S36" s="157"/>
      <c r="U36" s="6"/>
    </row>
    <row r="37" spans="3:21" ht="16.899999999999999" customHeight="1" x14ac:dyDescent="0.2">
      <c r="C37" s="160" t="s">
        <v>7</v>
      </c>
      <c r="D37" s="161"/>
      <c r="E37" s="161"/>
      <c r="F37" s="161"/>
      <c r="G37" s="161"/>
      <c r="H37" s="161"/>
      <c r="I37" s="161"/>
      <c r="J37" s="266" t="s">
        <v>94</v>
      </c>
      <c r="K37" s="165"/>
      <c r="L37" s="165"/>
      <c r="M37" s="165"/>
      <c r="N37" s="165"/>
      <c r="O37" s="165"/>
      <c r="P37" s="165"/>
      <c r="Q37" s="165"/>
      <c r="R37" s="165"/>
      <c r="S37" s="165"/>
      <c r="U37" s="6"/>
    </row>
    <row r="38" spans="3:21" ht="13.15" customHeight="1" x14ac:dyDescent="0.2">
      <c r="C38" s="48"/>
      <c r="D38" s="3"/>
      <c r="E38" s="3"/>
      <c r="F38" s="3"/>
      <c r="G38" s="3"/>
      <c r="H38" s="3"/>
      <c r="I38" s="49"/>
      <c r="J38" s="50"/>
      <c r="K38" s="50"/>
      <c r="L38" s="50"/>
      <c r="M38" s="50"/>
      <c r="N38" s="3"/>
      <c r="O38" s="3"/>
      <c r="P38" s="3"/>
      <c r="Q38" s="3"/>
      <c r="R38" s="3"/>
      <c r="S38" s="3"/>
      <c r="T38" s="3"/>
      <c r="U38" s="7"/>
    </row>
  </sheetData>
  <mergeCells count="29">
    <mergeCell ref="O27:Q27"/>
    <mergeCell ref="G7:S7"/>
    <mergeCell ref="G11:S11"/>
    <mergeCell ref="G8:R8"/>
    <mergeCell ref="G9:R9"/>
    <mergeCell ref="G10:R10"/>
    <mergeCell ref="C27:I27"/>
    <mergeCell ref="J35:S35"/>
    <mergeCell ref="J36:S36"/>
    <mergeCell ref="J37:S37"/>
    <mergeCell ref="C37:I37"/>
    <mergeCell ref="C35:I35"/>
    <mergeCell ref="C36:I36"/>
    <mergeCell ref="C29:I29"/>
    <mergeCell ref="C34:I34"/>
    <mergeCell ref="A1:F2"/>
    <mergeCell ref="G1:S2"/>
    <mergeCell ref="J30:S30"/>
    <mergeCell ref="J31:S31"/>
    <mergeCell ref="C30:I30"/>
    <mergeCell ref="C31:I31"/>
    <mergeCell ref="C32:I32"/>
    <mergeCell ref="C17:I17"/>
    <mergeCell ref="C19:I19"/>
    <mergeCell ref="C23:I23"/>
    <mergeCell ref="C25:I25"/>
    <mergeCell ref="J32:S32"/>
    <mergeCell ref="J17:T17"/>
    <mergeCell ref="R27:S27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4"/>
  <dimension ref="A1:X41"/>
  <sheetViews>
    <sheetView tabSelected="1" zoomScaleNormal="100" zoomScalePageLayoutView="70" workbookViewId="0">
      <selection sqref="A1:F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 x14ac:dyDescent="0.2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de La Roche En Ardenne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25"/>
      <c r="V1" s="125"/>
      <c r="W1" s="98" t="str">
        <f>Coordonnées!$U$1</f>
        <v>Code INS</v>
      </c>
      <c r="X1" s="135">
        <f>Coordonnées!V1</f>
        <v>83031</v>
      </c>
    </row>
    <row r="2" spans="1:24" x14ac:dyDescent="0.2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26"/>
      <c r="V2" s="126"/>
      <c r="W2" s="99" t="str">
        <f>Coordonnées!$U$2</f>
        <v>Exercice:</v>
      </c>
      <c r="X2" s="136">
        <f>Coordonnées!V2</f>
        <v>2025</v>
      </c>
    </row>
    <row r="3" spans="1:24" x14ac:dyDescent="0.2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W3" s="71" t="str">
        <f>Coordonnées!$U$3</f>
        <v>Version:</v>
      </c>
      <c r="X3" s="147">
        <f>Coordonnées!V3</f>
        <v>2</v>
      </c>
    </row>
    <row r="4" spans="1:24" ht="13.15" customHeight="1" x14ac:dyDescent="0.2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4" ht="13.15" customHeight="1" x14ac:dyDescent="0.2">
      <c r="A5" s="13"/>
      <c r="B5" s="14"/>
      <c r="C5" s="2"/>
      <c r="D5" s="2"/>
      <c r="E5" s="2"/>
      <c r="F5" s="18"/>
      <c r="G5" s="18"/>
      <c r="H5" s="18"/>
      <c r="I5" s="18"/>
      <c r="J5" s="32"/>
      <c r="K5" s="32"/>
      <c r="L5" s="32"/>
      <c r="M5" s="32"/>
      <c r="N5" s="32"/>
      <c r="O5" s="32"/>
      <c r="P5" s="32"/>
      <c r="Q5" s="32"/>
      <c r="R5" s="17"/>
      <c r="S5" s="17"/>
    </row>
    <row r="6" spans="1:24" ht="18.399999999999999" customHeight="1" x14ac:dyDescent="0.2">
      <c r="A6" s="2"/>
      <c r="B6" s="2"/>
      <c r="C6" s="2"/>
      <c r="D6" s="2"/>
      <c r="E6" s="2"/>
      <c r="F6" s="18"/>
      <c r="G6" s="14"/>
      <c r="H6" s="188" t="s">
        <v>40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9"/>
      <c r="U6" s="189"/>
      <c r="V6" s="189"/>
    </row>
    <row r="7" spans="1:24" ht="18.399999999999999" customHeight="1" x14ac:dyDescent="0.2">
      <c r="A7" s="34"/>
      <c r="B7" s="35"/>
      <c r="C7" s="35"/>
      <c r="D7" s="35"/>
      <c r="E7" s="35"/>
      <c r="F7" s="35"/>
      <c r="G7" s="35"/>
      <c r="H7" s="173" t="str">
        <f>Coordonnées!$J$27</f>
        <v>Budget</v>
      </c>
      <c r="I7" s="173"/>
      <c r="J7" s="173"/>
      <c r="K7" s="173" t="str">
        <f>Coordonnées!$J$27</f>
        <v>Budget</v>
      </c>
      <c r="L7" s="173"/>
      <c r="M7" s="173"/>
      <c r="N7" s="173" t="str">
        <f>Coordonnées!$J$27</f>
        <v>Budget</v>
      </c>
      <c r="O7" s="173"/>
      <c r="P7" s="173"/>
      <c r="Q7" s="173" t="str">
        <f>Coordonnées!$J$27</f>
        <v>Budget</v>
      </c>
      <c r="R7" s="173"/>
      <c r="S7" s="173"/>
      <c r="T7" s="173" t="str">
        <f>Coordonnées!$J$27</f>
        <v>Budget</v>
      </c>
      <c r="U7" s="173"/>
      <c r="V7" s="173"/>
    </row>
    <row r="8" spans="1:24" ht="18.399999999999999" customHeight="1" thickBot="1" x14ac:dyDescent="0.25">
      <c r="A8" s="184" t="s">
        <v>2</v>
      </c>
      <c r="B8" s="184"/>
      <c r="C8" s="184"/>
      <c r="D8" s="184"/>
      <c r="E8" s="184"/>
      <c r="F8" s="184"/>
      <c r="G8" s="184"/>
      <c r="H8" s="174">
        <f>K8-1</f>
        <v>2021</v>
      </c>
      <c r="I8" s="174"/>
      <c r="J8" s="174"/>
      <c r="K8" s="174">
        <f>N8-1</f>
        <v>2022</v>
      </c>
      <c r="L8" s="174"/>
      <c r="M8" s="174"/>
      <c r="N8" s="174">
        <f>Q8-1</f>
        <v>2023</v>
      </c>
      <c r="O8" s="174"/>
      <c r="P8" s="174"/>
      <c r="Q8" s="174">
        <f>T8-1</f>
        <v>2024</v>
      </c>
      <c r="R8" s="174"/>
      <c r="S8" s="174"/>
      <c r="T8" s="174">
        <f>X2</f>
        <v>2025</v>
      </c>
      <c r="U8" s="174"/>
      <c r="V8" s="174"/>
    </row>
    <row r="9" spans="1:24" ht="18.399999999999999" customHeight="1" thickBot="1" x14ac:dyDescent="0.25">
      <c r="A9" s="178" t="s">
        <v>65</v>
      </c>
      <c r="B9" s="179"/>
      <c r="C9" s="179"/>
      <c r="D9" s="179"/>
      <c r="E9" s="179"/>
      <c r="F9" s="179"/>
      <c r="G9" s="180"/>
      <c r="H9" s="175">
        <f>'Ordinaire GE'!H26-'Ordinaire GE'!H15</f>
        <v>1015404.4100000001</v>
      </c>
      <c r="I9" s="176"/>
      <c r="J9" s="177"/>
      <c r="K9" s="175">
        <f>'Ordinaire GE'!K26-'Ordinaire GE'!K15</f>
        <v>234476.70000000112</v>
      </c>
      <c r="L9" s="176"/>
      <c r="M9" s="177"/>
      <c r="N9" s="175">
        <f>'Ordinaire GE'!N26-'Ordinaire GE'!N15</f>
        <v>184964.40000000037</v>
      </c>
      <c r="O9" s="176"/>
      <c r="P9" s="177"/>
      <c r="Q9" s="175">
        <f>'Ordinaire GE'!Q26-'Ordinaire GE'!Q15</f>
        <v>165669.79000000097</v>
      </c>
      <c r="R9" s="176"/>
      <c r="S9" s="177"/>
      <c r="T9" s="175">
        <f>'Ordinaire GE'!T26-'Ordinaire GE'!T15</f>
        <v>51578.779999999329</v>
      </c>
      <c r="U9" s="176"/>
      <c r="V9" s="177"/>
    </row>
    <row r="10" spans="1:24" ht="40.5" customHeight="1" thickBot="1" x14ac:dyDescent="0.25">
      <c r="A10" s="181" t="s">
        <v>73</v>
      </c>
      <c r="B10" s="182"/>
      <c r="C10" s="182"/>
      <c r="D10" s="182"/>
      <c r="E10" s="182"/>
      <c r="F10" s="182"/>
      <c r="G10" s="183"/>
      <c r="H10" s="185">
        <f>'Ordinaire GE'!H29-'Ordinaire GE'!H18</f>
        <v>513973.94999999925</v>
      </c>
      <c r="I10" s="186"/>
      <c r="J10" s="187"/>
      <c r="K10" s="185">
        <f>'Ordinaire GE'!K29-'Ordinaire GE'!K18</f>
        <v>625870.30000000075</v>
      </c>
      <c r="L10" s="186"/>
      <c r="M10" s="187"/>
      <c r="N10" s="185">
        <f>'Ordinaire GE'!N29-'Ordinaire GE'!N18</f>
        <v>1133950.6300000008</v>
      </c>
      <c r="O10" s="186"/>
      <c r="P10" s="187"/>
      <c r="Q10" s="185">
        <f>'Ordinaire GE'!Q29-'Ordinaire GE'!Q18</f>
        <v>1726062.790000001</v>
      </c>
      <c r="R10" s="186"/>
      <c r="S10" s="187"/>
      <c r="T10" s="185">
        <f>'Ordinaire GE'!T29-'Ordinaire GE'!T18</f>
        <v>1217078.7300000004</v>
      </c>
      <c r="U10" s="186"/>
      <c r="V10" s="187"/>
    </row>
    <row r="11" spans="1:24" ht="16.899999999999999" customHeight="1" x14ac:dyDescent="0.2">
      <c r="A11" s="36" t="s">
        <v>66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4"/>
      <c r="M11" s="34"/>
      <c r="N11" s="34"/>
      <c r="O11" s="34"/>
      <c r="P11" s="34"/>
      <c r="Q11" s="34"/>
      <c r="R11" s="36"/>
      <c r="S11" s="36"/>
    </row>
    <row r="12" spans="1:24" ht="16.899999999999999" customHeight="1" x14ac:dyDescent="0.2">
      <c r="A12" s="2"/>
      <c r="B12" s="2"/>
      <c r="C12" s="2"/>
      <c r="D12" s="2"/>
      <c r="E12" s="2"/>
      <c r="F12" s="18"/>
      <c r="G12" s="14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</row>
    <row r="13" spans="1:24" ht="16.899999999999999" customHeight="1" x14ac:dyDescent="0.2">
      <c r="A13" s="34"/>
      <c r="B13" s="35"/>
      <c r="C13" s="35"/>
      <c r="D13" s="35"/>
      <c r="E13" s="35"/>
      <c r="F13" s="35"/>
      <c r="G13" s="35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4" ht="16.899999999999999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4" ht="16.899999999999999" customHeight="1" x14ac:dyDescent="0.2">
      <c r="A15" s="34"/>
      <c r="B15" s="34"/>
      <c r="C15" s="34"/>
      <c r="D15" s="34"/>
      <c r="E15" s="34"/>
      <c r="F15" s="34"/>
      <c r="G15" s="34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</row>
    <row r="16" spans="1:24" ht="25.15" customHeight="1" x14ac:dyDescent="0.2">
      <c r="A16" s="69"/>
      <c r="B16" s="69"/>
      <c r="C16" s="69"/>
      <c r="D16" s="69"/>
      <c r="E16" s="69"/>
      <c r="F16" s="69"/>
      <c r="G16" s="69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</row>
    <row r="17" spans="1:19" ht="16.899999999999999" customHeight="1" x14ac:dyDescent="0.2">
      <c r="A17" s="3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4"/>
      <c r="M17" s="34"/>
      <c r="N17" s="34"/>
      <c r="O17" s="34"/>
      <c r="P17" s="34"/>
      <c r="Q17" s="34"/>
      <c r="R17" s="36"/>
      <c r="S17" s="36"/>
    </row>
    <row r="18" spans="1:19" ht="16.899999999999999" customHeight="1" x14ac:dyDescent="0.2"/>
    <row r="19" spans="1:19" ht="16.899999999999999" customHeight="1" x14ac:dyDescent="0.2"/>
    <row r="20" spans="1:19" ht="16.899999999999999" customHeight="1" x14ac:dyDescent="0.2"/>
    <row r="21" spans="1:19" ht="16.899999999999999" customHeight="1" x14ac:dyDescent="0.2"/>
    <row r="22" spans="1:19" ht="16.899999999999999" customHeight="1" x14ac:dyDescent="0.2"/>
    <row r="23" spans="1:19" ht="16.899999999999999" customHeight="1" x14ac:dyDescent="0.2"/>
    <row r="24" spans="1:19" ht="16.899999999999999" customHeight="1" x14ac:dyDescent="0.2"/>
    <row r="25" spans="1:19" ht="16.899999999999999" customHeight="1" x14ac:dyDescent="0.2"/>
    <row r="26" spans="1:19" ht="16.899999999999999" customHeight="1" x14ac:dyDescent="0.2"/>
    <row r="27" spans="1:19" ht="16.899999999999999" customHeight="1" x14ac:dyDescent="0.2"/>
    <row r="28" spans="1:19" ht="16.899999999999999" customHeight="1" x14ac:dyDescent="0.2"/>
    <row r="29" spans="1:19" ht="16.899999999999999" customHeight="1" x14ac:dyDescent="0.2"/>
    <row r="30" spans="1:19" ht="16.899999999999999" customHeight="1" x14ac:dyDescent="0.2"/>
    <row r="31" spans="1:19" ht="16.899999999999999" customHeight="1" x14ac:dyDescent="0.2"/>
    <row r="32" spans="1:19" ht="16.899999999999999" customHeight="1" x14ac:dyDescent="0.2"/>
    <row r="33" ht="16.899999999999999" customHeight="1" x14ac:dyDescent="0.2"/>
    <row r="34" ht="16.899999999999999" customHeight="1" x14ac:dyDescent="0.2"/>
    <row r="35" ht="16.899999999999999" customHeight="1" x14ac:dyDescent="0.2"/>
    <row r="36" ht="16.899999999999999" customHeight="1" x14ac:dyDescent="0.2"/>
    <row r="37" ht="16.899999999999999" customHeight="1" x14ac:dyDescent="0.2"/>
    <row r="38" ht="16.899999999999999" customHeight="1" x14ac:dyDescent="0.2"/>
    <row r="39" ht="16.899999999999999" customHeight="1" x14ac:dyDescent="0.2"/>
    <row r="40" ht="16.899999999999999" customHeight="1" x14ac:dyDescent="0.2"/>
    <row r="41" ht="16.899999999999999" customHeight="1" x14ac:dyDescent="0.2"/>
  </sheetData>
  <mergeCells count="26">
    <mergeCell ref="A1:F2"/>
    <mergeCell ref="G1:T2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Q9:S9"/>
    <mergeCell ref="A9:G9"/>
    <mergeCell ref="H8:J8"/>
    <mergeCell ref="A10:G10"/>
    <mergeCell ref="A8:G8"/>
    <mergeCell ref="Q7:S7"/>
    <mergeCell ref="N7:P7"/>
    <mergeCell ref="K7:M7"/>
    <mergeCell ref="H7:J7"/>
    <mergeCell ref="N8:P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9"/>
  <dimension ref="A1:X30"/>
  <sheetViews>
    <sheetView zoomScaleNormal="100" workbookViewId="0">
      <selection sqref="A1:F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 x14ac:dyDescent="0.2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de La Roche En Ardenne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25"/>
      <c r="V1" s="125"/>
      <c r="W1" s="98" t="str">
        <f>Coordonnées!$U$1</f>
        <v>Code INS</v>
      </c>
      <c r="X1" s="135">
        <f>Coordonnées!V1</f>
        <v>83031</v>
      </c>
    </row>
    <row r="2" spans="1:24" x14ac:dyDescent="0.2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26"/>
      <c r="V2" s="126"/>
      <c r="W2" s="99" t="str">
        <f>Coordonnées!$U$2</f>
        <v>Exercice:</v>
      </c>
      <c r="X2" s="136">
        <f>Coordonnées!V2</f>
        <v>2025</v>
      </c>
    </row>
    <row r="3" spans="1:24" x14ac:dyDescent="0.2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W3" s="71" t="str">
        <f>Coordonnées!$U$3</f>
        <v>Version:</v>
      </c>
      <c r="X3" s="147">
        <f>Coordonnées!V3</f>
        <v>2</v>
      </c>
    </row>
    <row r="4" spans="1:24" ht="13.15" customHeight="1" x14ac:dyDescent="0.2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4" ht="16.899999999999999" customHeight="1" x14ac:dyDescent="0.2">
      <c r="A5" s="2"/>
      <c r="B5" s="2"/>
      <c r="C5" s="2"/>
      <c r="D5" s="2"/>
      <c r="E5" s="2"/>
      <c r="L5" s="33"/>
      <c r="M5" s="33"/>
      <c r="N5" s="33"/>
      <c r="O5" s="33"/>
      <c r="P5" s="33"/>
      <c r="Q5" s="33"/>
      <c r="R5" s="17"/>
      <c r="S5" s="17"/>
    </row>
    <row r="6" spans="1:24" ht="18.399999999999999" customHeight="1" x14ac:dyDescent="0.2">
      <c r="A6" s="13"/>
      <c r="B6" s="2"/>
      <c r="C6" s="2"/>
      <c r="D6" s="2"/>
      <c r="E6" s="2"/>
      <c r="H6" s="190" t="s">
        <v>41</v>
      </c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1"/>
      <c r="U6" s="191"/>
      <c r="V6" s="191"/>
    </row>
    <row r="7" spans="1:24" ht="18.399999999999999" customHeight="1" x14ac:dyDescent="0.2">
      <c r="A7" s="34"/>
      <c r="B7" s="35"/>
      <c r="C7" s="35"/>
      <c r="D7" s="35"/>
      <c r="E7" s="35"/>
      <c r="F7" s="35"/>
      <c r="G7" s="35"/>
      <c r="H7" s="192" t="str">
        <f>Coordonnées!$J$27</f>
        <v>Budget</v>
      </c>
      <c r="I7" s="192"/>
      <c r="J7" s="192"/>
      <c r="K7" s="192" t="str">
        <f>Coordonnées!$J$27</f>
        <v>Budget</v>
      </c>
      <c r="L7" s="192"/>
      <c r="M7" s="192"/>
      <c r="N7" s="192" t="str">
        <f>Coordonnées!$J$27</f>
        <v>Budget</v>
      </c>
      <c r="O7" s="192"/>
      <c r="P7" s="192"/>
      <c r="Q7" s="192" t="str">
        <f>Coordonnées!$J$27</f>
        <v>Budget</v>
      </c>
      <c r="R7" s="192"/>
      <c r="S7" s="192"/>
      <c r="T7" s="192" t="str">
        <f>Coordonnées!$J$27</f>
        <v>Budget</v>
      </c>
      <c r="U7" s="192"/>
      <c r="V7" s="192"/>
    </row>
    <row r="8" spans="1:24" ht="18.399999999999999" customHeight="1" x14ac:dyDescent="0.2">
      <c r="A8" s="34"/>
      <c r="B8" s="37"/>
      <c r="C8" s="35"/>
      <c r="D8" s="35"/>
      <c r="E8" s="35"/>
      <c r="F8" s="35"/>
      <c r="G8" s="35"/>
      <c r="H8" s="267" t="s">
        <v>95</v>
      </c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4"/>
      <c r="U8" s="194"/>
      <c r="V8" s="195"/>
    </row>
    <row r="9" spans="1:24" ht="18.399999999999999" customHeight="1" x14ac:dyDescent="0.2">
      <c r="A9" s="196" t="s">
        <v>2</v>
      </c>
      <c r="B9" s="197"/>
      <c r="C9" s="196"/>
      <c r="D9" s="196"/>
      <c r="E9" s="196"/>
      <c r="F9" s="196"/>
      <c r="G9" s="196"/>
      <c r="H9" s="198">
        <f>K9-1</f>
        <v>2021</v>
      </c>
      <c r="I9" s="198"/>
      <c r="J9" s="198"/>
      <c r="K9" s="198">
        <f>N9-1</f>
        <v>2022</v>
      </c>
      <c r="L9" s="198"/>
      <c r="M9" s="198"/>
      <c r="N9" s="198">
        <f>Q9-1</f>
        <v>2023</v>
      </c>
      <c r="O9" s="198"/>
      <c r="P9" s="198"/>
      <c r="Q9" s="198">
        <f>T9-1</f>
        <v>2024</v>
      </c>
      <c r="R9" s="198"/>
      <c r="S9" s="198"/>
      <c r="T9" s="198">
        <f>X2</f>
        <v>2025</v>
      </c>
      <c r="U9" s="198"/>
      <c r="V9" s="198"/>
    </row>
    <row r="10" spans="1:24" ht="18.399999999999999" customHeight="1" x14ac:dyDescent="0.2">
      <c r="A10" s="199" t="s">
        <v>13</v>
      </c>
      <c r="B10" s="200"/>
      <c r="C10" s="200"/>
      <c r="D10" s="200"/>
      <c r="E10" s="200"/>
      <c r="F10" s="200"/>
      <c r="G10" s="200"/>
      <c r="H10" s="269">
        <v>3402367.54</v>
      </c>
      <c r="I10" s="201">
        <v>5512664.2599999998</v>
      </c>
      <c r="J10" s="202">
        <v>5512664.2599999998</v>
      </c>
      <c r="K10" s="269">
        <v>3579673.08</v>
      </c>
      <c r="L10" s="201">
        <v>5512664.2599999998</v>
      </c>
      <c r="M10" s="202">
        <v>5512664.2599999998</v>
      </c>
      <c r="N10" s="269">
        <v>4127487.92</v>
      </c>
      <c r="O10" s="201">
        <v>5512664.2599999998</v>
      </c>
      <c r="P10" s="202">
        <v>5512664.2599999998</v>
      </c>
      <c r="Q10" s="269">
        <v>4288596.7300000004</v>
      </c>
      <c r="R10" s="201">
        <v>5512664.2599999998</v>
      </c>
      <c r="S10" s="202">
        <v>5512664.2599999998</v>
      </c>
      <c r="T10" s="269">
        <v>4372269.99</v>
      </c>
      <c r="U10" s="201">
        <v>5512664.2599999998</v>
      </c>
      <c r="V10" s="202">
        <v>5512664.2599999998</v>
      </c>
    </row>
    <row r="11" spans="1:24" ht="18.399999999999999" customHeight="1" x14ac:dyDescent="0.2">
      <c r="A11" s="203" t="s">
        <v>14</v>
      </c>
      <c r="B11" s="204"/>
      <c r="C11" s="204"/>
      <c r="D11" s="204"/>
      <c r="E11" s="204"/>
      <c r="F11" s="204"/>
      <c r="G11" s="204"/>
      <c r="H11" s="270">
        <v>2282601.38</v>
      </c>
      <c r="I11" s="205">
        <v>2726342.74</v>
      </c>
      <c r="J11" s="206">
        <v>2726342.74</v>
      </c>
      <c r="K11" s="270">
        <v>2305774.64</v>
      </c>
      <c r="L11" s="205">
        <v>2726342.74</v>
      </c>
      <c r="M11" s="206">
        <v>2726342.74</v>
      </c>
      <c r="N11" s="270">
        <v>2427123.84</v>
      </c>
      <c r="O11" s="205">
        <v>2726342.74</v>
      </c>
      <c r="P11" s="206">
        <v>2726342.74</v>
      </c>
      <c r="Q11" s="270">
        <v>2595400.85</v>
      </c>
      <c r="R11" s="205">
        <v>2726342.74</v>
      </c>
      <c r="S11" s="206">
        <v>2726342.74</v>
      </c>
      <c r="T11" s="270">
        <v>2724995.98</v>
      </c>
      <c r="U11" s="205">
        <v>2726342.74</v>
      </c>
      <c r="V11" s="206">
        <v>2726342.74</v>
      </c>
    </row>
    <row r="12" spans="1:24" ht="18.399999999999999" customHeight="1" x14ac:dyDescent="0.2">
      <c r="A12" s="203" t="s">
        <v>15</v>
      </c>
      <c r="B12" s="204"/>
      <c r="C12" s="204"/>
      <c r="D12" s="204"/>
      <c r="E12" s="204"/>
      <c r="F12" s="204"/>
      <c r="G12" s="204"/>
      <c r="H12" s="270">
        <v>2014059.08</v>
      </c>
      <c r="I12" s="205">
        <v>4264832.04</v>
      </c>
      <c r="J12" s="206">
        <v>4264832.04</v>
      </c>
      <c r="K12" s="270">
        <v>2136538.2999999998</v>
      </c>
      <c r="L12" s="205">
        <v>4264832.04</v>
      </c>
      <c r="M12" s="206">
        <v>4264832.04</v>
      </c>
      <c r="N12" s="270">
        <v>2205269.27</v>
      </c>
      <c r="O12" s="205">
        <v>4264832.04</v>
      </c>
      <c r="P12" s="206">
        <v>4264832.04</v>
      </c>
      <c r="Q12" s="270">
        <v>2589481.5299999998</v>
      </c>
      <c r="R12" s="205">
        <v>4264832.04</v>
      </c>
      <c r="S12" s="206">
        <v>4264832.04</v>
      </c>
      <c r="T12" s="270">
        <v>3018486.27</v>
      </c>
      <c r="U12" s="205">
        <v>4264832.04</v>
      </c>
      <c r="V12" s="206">
        <v>4264832.04</v>
      </c>
    </row>
    <row r="13" spans="1:24" ht="18.399999999999999" customHeight="1" x14ac:dyDescent="0.2">
      <c r="A13" s="203" t="s">
        <v>16</v>
      </c>
      <c r="B13" s="204"/>
      <c r="C13" s="204"/>
      <c r="D13" s="204"/>
      <c r="E13" s="204"/>
      <c r="F13" s="204"/>
      <c r="G13" s="204"/>
      <c r="H13" s="270">
        <v>669398.66</v>
      </c>
      <c r="I13" s="205">
        <v>41563.69</v>
      </c>
      <c r="J13" s="206">
        <v>41563.69</v>
      </c>
      <c r="K13" s="270">
        <v>769599.29</v>
      </c>
      <c r="L13" s="205">
        <v>41563.69</v>
      </c>
      <c r="M13" s="206">
        <v>41563.69</v>
      </c>
      <c r="N13" s="270">
        <v>865866.03</v>
      </c>
      <c r="O13" s="205">
        <v>41563.69</v>
      </c>
      <c r="P13" s="206">
        <v>41563.69</v>
      </c>
      <c r="Q13" s="270">
        <v>974435.18</v>
      </c>
      <c r="R13" s="205">
        <v>41563.69</v>
      </c>
      <c r="S13" s="206">
        <v>41563.69</v>
      </c>
      <c r="T13" s="270">
        <v>1024713.91</v>
      </c>
      <c r="U13" s="205">
        <v>41563.69</v>
      </c>
      <c r="V13" s="206">
        <v>41563.69</v>
      </c>
    </row>
    <row r="14" spans="1:24" ht="18.399999999999999" customHeight="1" thickBot="1" x14ac:dyDescent="0.25">
      <c r="A14" s="207" t="s">
        <v>46</v>
      </c>
      <c r="B14" s="208"/>
      <c r="C14" s="208"/>
      <c r="D14" s="208"/>
      <c r="E14" s="208"/>
      <c r="F14" s="208"/>
      <c r="G14" s="208"/>
      <c r="H14" s="271">
        <v>1866923.2</v>
      </c>
      <c r="I14" s="209">
        <v>0</v>
      </c>
      <c r="J14" s="210">
        <v>0</v>
      </c>
      <c r="K14" s="271">
        <v>553655.93999999994</v>
      </c>
      <c r="L14" s="209">
        <v>0</v>
      </c>
      <c r="M14" s="210">
        <v>0</v>
      </c>
      <c r="N14" s="271">
        <v>137308.96</v>
      </c>
      <c r="O14" s="209">
        <v>0</v>
      </c>
      <c r="P14" s="210">
        <v>0</v>
      </c>
      <c r="Q14" s="271">
        <v>234482.72</v>
      </c>
      <c r="R14" s="209">
        <v>0</v>
      </c>
      <c r="S14" s="210">
        <v>0</v>
      </c>
      <c r="T14" s="271">
        <v>16836.599999999999</v>
      </c>
      <c r="U14" s="209">
        <v>0</v>
      </c>
      <c r="V14" s="210">
        <v>0</v>
      </c>
    </row>
    <row r="15" spans="1:24" ht="18.399999999999999" customHeight="1" thickBot="1" x14ac:dyDescent="0.25">
      <c r="A15" s="178" t="s">
        <v>67</v>
      </c>
      <c r="B15" s="179"/>
      <c r="C15" s="179"/>
      <c r="D15" s="179"/>
      <c r="E15" s="179"/>
      <c r="F15" s="179"/>
      <c r="G15" s="179"/>
      <c r="H15" s="211">
        <f>SUM(H10:H14)</f>
        <v>10235349.859999999</v>
      </c>
      <c r="I15" s="212"/>
      <c r="J15" s="213"/>
      <c r="K15" s="212">
        <f>SUM(K10:K14)</f>
        <v>9345241.25</v>
      </c>
      <c r="L15" s="212"/>
      <c r="M15" s="212"/>
      <c r="N15" s="211">
        <f>SUM(N10:N14)</f>
        <v>9763056.0199999996</v>
      </c>
      <c r="O15" s="212"/>
      <c r="P15" s="213"/>
      <c r="Q15" s="212">
        <f>SUM(Q10:Q14)</f>
        <v>10682397.01</v>
      </c>
      <c r="R15" s="212"/>
      <c r="S15" s="213"/>
      <c r="T15" s="212">
        <f>SUM(T10:T14)</f>
        <v>11157302.75</v>
      </c>
      <c r="U15" s="212"/>
      <c r="V15" s="213"/>
    </row>
    <row r="16" spans="1:24" ht="18.399999999999999" customHeight="1" x14ac:dyDescent="0.2">
      <c r="A16" s="203" t="s">
        <v>29</v>
      </c>
      <c r="B16" s="204"/>
      <c r="C16" s="204"/>
      <c r="D16" s="204"/>
      <c r="E16" s="204"/>
      <c r="F16" s="204"/>
      <c r="G16" s="204"/>
      <c r="H16" s="272">
        <v>44746.25</v>
      </c>
      <c r="I16" s="214">
        <v>1521059.02</v>
      </c>
      <c r="J16" s="215">
        <v>2351270.66</v>
      </c>
      <c r="K16" s="272">
        <v>105676.08</v>
      </c>
      <c r="L16" s="214">
        <v>1659060.83</v>
      </c>
      <c r="M16" s="215">
        <v>1521059.02</v>
      </c>
      <c r="N16" s="272">
        <v>324970.26</v>
      </c>
      <c r="O16" s="214">
        <v>2230351.92</v>
      </c>
      <c r="P16" s="215">
        <v>1659060.83</v>
      </c>
      <c r="Q16" s="272">
        <v>346427.36</v>
      </c>
      <c r="R16" s="214">
        <v>2351270.66</v>
      </c>
      <c r="S16" s="215">
        <v>2230351.92</v>
      </c>
      <c r="T16" s="272">
        <v>419820.84</v>
      </c>
      <c r="U16" s="214">
        <v>2351270.66</v>
      </c>
      <c r="V16" s="215">
        <v>2230351.92</v>
      </c>
    </row>
    <row r="17" spans="1:22" ht="18.399999999999999" customHeight="1" thickBot="1" x14ac:dyDescent="0.25">
      <c r="A17" s="207" t="s">
        <v>3</v>
      </c>
      <c r="B17" s="208"/>
      <c r="C17" s="208"/>
      <c r="D17" s="208"/>
      <c r="E17" s="208"/>
      <c r="F17" s="208"/>
      <c r="G17" s="208"/>
      <c r="H17" s="271">
        <v>1335149.5</v>
      </c>
      <c r="I17" s="209">
        <v>1192323.53</v>
      </c>
      <c r="J17" s="210">
        <v>824300.6</v>
      </c>
      <c r="K17" s="271">
        <v>490973.68</v>
      </c>
      <c r="L17" s="209">
        <v>4295659.8600000003</v>
      </c>
      <c r="M17" s="210">
        <v>1192323.53</v>
      </c>
      <c r="N17" s="271">
        <v>0</v>
      </c>
      <c r="O17" s="209">
        <v>1045347.08</v>
      </c>
      <c r="P17" s="210">
        <v>4295659.8600000003</v>
      </c>
      <c r="Q17" s="271">
        <v>222981.4</v>
      </c>
      <c r="R17" s="209">
        <v>824300.6</v>
      </c>
      <c r="S17" s="210">
        <v>1045347.08</v>
      </c>
      <c r="T17" s="271">
        <v>0</v>
      </c>
      <c r="U17" s="209">
        <v>824300.6</v>
      </c>
      <c r="V17" s="210">
        <v>1045347.08</v>
      </c>
    </row>
    <row r="18" spans="1:22" ht="18.399999999999999" customHeight="1" thickBot="1" x14ac:dyDescent="0.25">
      <c r="A18" s="219" t="s">
        <v>68</v>
      </c>
      <c r="B18" s="220"/>
      <c r="C18" s="220"/>
      <c r="D18" s="220"/>
      <c r="E18" s="220"/>
      <c r="F18" s="220"/>
      <c r="G18" s="220"/>
      <c r="H18" s="221">
        <f>SUM(H15:H17)</f>
        <v>11615245.609999999</v>
      </c>
      <c r="I18" s="222"/>
      <c r="J18" s="223"/>
      <c r="K18" s="222">
        <f>SUM(K15:K17)</f>
        <v>9941891.0099999998</v>
      </c>
      <c r="L18" s="222"/>
      <c r="M18" s="222"/>
      <c r="N18" s="221">
        <f>SUM(N15:N17)</f>
        <v>10088026.279999999</v>
      </c>
      <c r="O18" s="222"/>
      <c r="P18" s="223"/>
      <c r="Q18" s="221">
        <f>SUM(Q15:Q17)</f>
        <v>11251805.77</v>
      </c>
      <c r="R18" s="222"/>
      <c r="S18" s="223"/>
      <c r="T18" s="221">
        <f>SUM(T15:T17)</f>
        <v>11577123.59</v>
      </c>
      <c r="U18" s="222"/>
      <c r="V18" s="223"/>
    </row>
    <row r="19" spans="1:22" s="55" customFormat="1" ht="28.15" customHeight="1" x14ac:dyDescent="0.2">
      <c r="A19" s="63" t="s">
        <v>66</v>
      </c>
      <c r="B19" s="64"/>
      <c r="C19" s="64"/>
      <c r="D19" s="64"/>
      <c r="E19" s="64"/>
      <c r="H19" s="65"/>
      <c r="I19" s="65"/>
      <c r="J19" s="65"/>
      <c r="K19" s="65"/>
      <c r="L19" s="66"/>
      <c r="M19" s="66"/>
      <c r="N19" s="66"/>
      <c r="O19" s="66"/>
      <c r="P19" s="66"/>
      <c r="Q19" s="66"/>
      <c r="R19" s="66"/>
      <c r="S19" s="66"/>
    </row>
    <row r="20" spans="1:22" ht="18.399999999999999" customHeight="1" x14ac:dyDescent="0.2">
      <c r="A20" s="34"/>
      <c r="B20" s="35"/>
      <c r="C20" s="35"/>
      <c r="D20" s="35"/>
      <c r="E20" s="35"/>
      <c r="F20" s="35"/>
      <c r="G20" s="35"/>
      <c r="H20" s="268" t="s">
        <v>96</v>
      </c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7"/>
      <c r="U20" s="217"/>
      <c r="V20" s="218"/>
    </row>
    <row r="21" spans="1:22" ht="18.399999999999999" customHeight="1" x14ac:dyDescent="0.2">
      <c r="A21" s="196" t="s">
        <v>2</v>
      </c>
      <c r="B21" s="196"/>
      <c r="C21" s="196"/>
      <c r="D21" s="196"/>
      <c r="E21" s="196"/>
      <c r="F21" s="196"/>
      <c r="G21" s="196"/>
      <c r="H21" s="198">
        <f>K21-1</f>
        <v>2021</v>
      </c>
      <c r="I21" s="198"/>
      <c r="J21" s="198"/>
      <c r="K21" s="198">
        <f>N21-1</f>
        <v>2022</v>
      </c>
      <c r="L21" s="198"/>
      <c r="M21" s="198"/>
      <c r="N21" s="198">
        <f>Q21-1</f>
        <v>2023</v>
      </c>
      <c r="O21" s="198"/>
      <c r="P21" s="198"/>
      <c r="Q21" s="198">
        <f>T21-1</f>
        <v>2024</v>
      </c>
      <c r="R21" s="198"/>
      <c r="S21" s="198"/>
      <c r="T21" s="198">
        <f>X2</f>
        <v>2025</v>
      </c>
      <c r="U21" s="198"/>
      <c r="V21" s="198"/>
    </row>
    <row r="22" spans="1:22" ht="18.399999999999999" customHeight="1" x14ac:dyDescent="0.2">
      <c r="A22" s="203" t="s">
        <v>17</v>
      </c>
      <c r="B22" s="204"/>
      <c r="C22" s="204"/>
      <c r="D22" s="204"/>
      <c r="E22" s="204"/>
      <c r="F22" s="204"/>
      <c r="G22" s="224"/>
      <c r="H22" s="269">
        <v>2349461.94</v>
      </c>
      <c r="I22" s="201">
        <v>373432.17</v>
      </c>
      <c r="J22" s="202">
        <v>697745.74</v>
      </c>
      <c r="K22" s="269">
        <v>1327001.48</v>
      </c>
      <c r="L22" s="201">
        <v>373432.17</v>
      </c>
      <c r="M22" s="202">
        <v>697745.74</v>
      </c>
      <c r="N22" s="269">
        <v>1498415.97</v>
      </c>
      <c r="O22" s="201">
        <v>373432.17</v>
      </c>
      <c r="P22" s="202">
        <v>697745.74</v>
      </c>
      <c r="Q22" s="269">
        <v>2047958.14</v>
      </c>
      <c r="R22" s="201">
        <v>373432.17</v>
      </c>
      <c r="S22" s="202">
        <v>697745.74</v>
      </c>
      <c r="T22" s="269">
        <v>1759217.92</v>
      </c>
      <c r="U22" s="201">
        <v>373432.17</v>
      </c>
      <c r="V22" s="202">
        <v>697745.74</v>
      </c>
    </row>
    <row r="23" spans="1:22" ht="18.399999999999999" customHeight="1" x14ac:dyDescent="0.2">
      <c r="A23" s="203" t="s">
        <v>15</v>
      </c>
      <c r="B23" s="204"/>
      <c r="C23" s="204"/>
      <c r="D23" s="204"/>
      <c r="E23" s="204"/>
      <c r="F23" s="204"/>
      <c r="G23" s="224"/>
      <c r="H23" s="270">
        <v>8827487.3300000001</v>
      </c>
      <c r="I23" s="205">
        <v>12728583.199999999</v>
      </c>
      <c r="J23" s="206">
        <v>13240574.68</v>
      </c>
      <c r="K23" s="270">
        <v>7659705.9800000004</v>
      </c>
      <c r="L23" s="205">
        <v>12728583.199999999</v>
      </c>
      <c r="M23" s="206">
        <v>13240574.68</v>
      </c>
      <c r="N23" s="270">
        <v>8370266.1299999999</v>
      </c>
      <c r="O23" s="205">
        <v>12728583.199999999</v>
      </c>
      <c r="P23" s="206">
        <v>13240574.68</v>
      </c>
      <c r="Q23" s="270">
        <v>8252063.5199999996</v>
      </c>
      <c r="R23" s="205">
        <v>12728583.199999999</v>
      </c>
      <c r="S23" s="206">
        <v>13240574.68</v>
      </c>
      <c r="T23" s="270">
        <v>8485261.3100000005</v>
      </c>
      <c r="U23" s="205">
        <v>12728583.199999999</v>
      </c>
      <c r="V23" s="206">
        <v>13240574.68</v>
      </c>
    </row>
    <row r="24" spans="1:22" ht="18.399999999999999" customHeight="1" x14ac:dyDescent="0.2">
      <c r="A24" s="203" t="s">
        <v>16</v>
      </c>
      <c r="B24" s="204"/>
      <c r="C24" s="204"/>
      <c r="D24" s="204"/>
      <c r="E24" s="204"/>
      <c r="F24" s="204"/>
      <c r="G24" s="224"/>
      <c r="H24" s="270">
        <v>51405</v>
      </c>
      <c r="I24" s="205">
        <v>548784.99</v>
      </c>
      <c r="J24" s="206">
        <v>408005.67</v>
      </c>
      <c r="K24" s="270">
        <v>56226.92</v>
      </c>
      <c r="L24" s="205">
        <v>548784.99</v>
      </c>
      <c r="M24" s="206">
        <v>408005.67</v>
      </c>
      <c r="N24" s="270">
        <v>79338.320000000007</v>
      </c>
      <c r="O24" s="205">
        <v>548784.99</v>
      </c>
      <c r="P24" s="206">
        <v>408005.67</v>
      </c>
      <c r="Q24" s="270">
        <v>85534.5</v>
      </c>
      <c r="R24" s="205">
        <v>548784.99</v>
      </c>
      <c r="S24" s="206">
        <v>408005.67</v>
      </c>
      <c r="T24" s="270">
        <v>115688.19</v>
      </c>
      <c r="U24" s="205">
        <v>548784.99</v>
      </c>
      <c r="V24" s="206">
        <v>408005.67</v>
      </c>
    </row>
    <row r="25" spans="1:22" ht="18.399999999999999" customHeight="1" thickBot="1" x14ac:dyDescent="0.25">
      <c r="A25" s="207" t="s">
        <v>3</v>
      </c>
      <c r="B25" s="208"/>
      <c r="C25" s="208"/>
      <c r="D25" s="208"/>
      <c r="E25" s="208"/>
      <c r="F25" s="208"/>
      <c r="G25" s="225"/>
      <c r="H25" s="271">
        <v>22400</v>
      </c>
      <c r="I25" s="209">
        <v>0</v>
      </c>
      <c r="J25" s="210">
        <v>0</v>
      </c>
      <c r="K25" s="271">
        <v>536783.56999999995</v>
      </c>
      <c r="L25" s="209">
        <v>0</v>
      </c>
      <c r="M25" s="210">
        <v>0</v>
      </c>
      <c r="N25" s="271">
        <v>0</v>
      </c>
      <c r="O25" s="209">
        <v>0</v>
      </c>
      <c r="P25" s="210">
        <v>0</v>
      </c>
      <c r="Q25" s="271">
        <v>462510.64</v>
      </c>
      <c r="R25" s="209">
        <v>0</v>
      </c>
      <c r="S25" s="210">
        <v>0</v>
      </c>
      <c r="T25" s="271">
        <v>848714.11</v>
      </c>
      <c r="U25" s="209">
        <v>0</v>
      </c>
      <c r="V25" s="210">
        <v>0</v>
      </c>
    </row>
    <row r="26" spans="1:22" ht="18.399999999999999" customHeight="1" thickBot="1" x14ac:dyDescent="0.25">
      <c r="A26" s="178" t="s">
        <v>67</v>
      </c>
      <c r="B26" s="179"/>
      <c r="C26" s="179"/>
      <c r="D26" s="179"/>
      <c r="E26" s="179"/>
      <c r="F26" s="179"/>
      <c r="G26" s="180"/>
      <c r="H26" s="211">
        <f>SUM(H22:H25)</f>
        <v>11250754.27</v>
      </c>
      <c r="I26" s="212"/>
      <c r="J26" s="212"/>
      <c r="K26" s="211">
        <f>SUM(K22:K25)</f>
        <v>9579717.9500000011</v>
      </c>
      <c r="L26" s="212"/>
      <c r="M26" s="213"/>
      <c r="N26" s="212">
        <f>SUM(N22:N25)</f>
        <v>9948020.4199999999</v>
      </c>
      <c r="O26" s="212"/>
      <c r="P26" s="212"/>
      <c r="Q26" s="211">
        <f>SUM(Q22:Q25)</f>
        <v>10848066.800000001</v>
      </c>
      <c r="R26" s="212"/>
      <c r="S26" s="213"/>
      <c r="T26" s="211">
        <f>SUM(T22:T25)</f>
        <v>11208881.529999999</v>
      </c>
      <c r="U26" s="212"/>
      <c r="V26" s="213"/>
    </row>
    <row r="27" spans="1:22" ht="18.399999999999999" customHeight="1" x14ac:dyDescent="0.2">
      <c r="A27" s="203" t="s">
        <v>29</v>
      </c>
      <c r="B27" s="204"/>
      <c r="C27" s="204"/>
      <c r="D27" s="204"/>
      <c r="E27" s="204"/>
      <c r="F27" s="204"/>
      <c r="G27" s="224"/>
      <c r="H27" s="272">
        <v>878465.29</v>
      </c>
      <c r="I27" s="214">
        <v>6001218.2883333303</v>
      </c>
      <c r="J27" s="215">
        <v>5811470.0833333302</v>
      </c>
      <c r="K27" s="272">
        <v>988043.36</v>
      </c>
      <c r="L27" s="214">
        <v>6001218.2883333303</v>
      </c>
      <c r="M27" s="215">
        <v>5811470.0833333302</v>
      </c>
      <c r="N27" s="272">
        <v>1273956.49</v>
      </c>
      <c r="O27" s="214">
        <v>6001218.2883333303</v>
      </c>
      <c r="P27" s="215">
        <v>5811470.0833333302</v>
      </c>
      <c r="Q27" s="272">
        <v>2129801.7599999998</v>
      </c>
      <c r="R27" s="214">
        <v>6001218.2883333303</v>
      </c>
      <c r="S27" s="215">
        <v>5811470.0833333302</v>
      </c>
      <c r="T27" s="272">
        <v>1585320.79</v>
      </c>
      <c r="U27" s="214">
        <v>6001218.2883333303</v>
      </c>
      <c r="V27" s="215">
        <v>5811470.0833333302</v>
      </c>
    </row>
    <row r="28" spans="1:22" ht="18.399999999999999" customHeight="1" thickBot="1" x14ac:dyDescent="0.25">
      <c r="A28" s="207" t="s">
        <v>3</v>
      </c>
      <c r="B28" s="208"/>
      <c r="C28" s="208"/>
      <c r="D28" s="208"/>
      <c r="E28" s="208"/>
      <c r="F28" s="208"/>
      <c r="G28" s="225"/>
      <c r="H28" s="271">
        <v>0</v>
      </c>
      <c r="I28" s="209">
        <v>0</v>
      </c>
      <c r="J28" s="210">
        <v>0</v>
      </c>
      <c r="K28" s="271">
        <v>0</v>
      </c>
      <c r="L28" s="209">
        <v>0</v>
      </c>
      <c r="M28" s="210">
        <v>0</v>
      </c>
      <c r="N28" s="271">
        <v>0</v>
      </c>
      <c r="O28" s="209">
        <v>0</v>
      </c>
      <c r="P28" s="210">
        <v>0</v>
      </c>
      <c r="Q28" s="271">
        <v>0</v>
      </c>
      <c r="R28" s="209">
        <v>0</v>
      </c>
      <c r="S28" s="210">
        <v>0</v>
      </c>
      <c r="T28" s="271">
        <v>0</v>
      </c>
      <c r="U28" s="209">
        <v>0</v>
      </c>
      <c r="V28" s="210">
        <v>0</v>
      </c>
    </row>
    <row r="29" spans="1:22" ht="18.399999999999999" customHeight="1" thickBot="1" x14ac:dyDescent="0.25">
      <c r="A29" s="219" t="s">
        <v>68</v>
      </c>
      <c r="B29" s="220"/>
      <c r="C29" s="220"/>
      <c r="D29" s="220"/>
      <c r="E29" s="220"/>
      <c r="F29" s="220"/>
      <c r="G29" s="226"/>
      <c r="H29" s="221">
        <f>SUM(H26:H28)</f>
        <v>12129219.559999999</v>
      </c>
      <c r="I29" s="222"/>
      <c r="J29" s="222"/>
      <c r="K29" s="221">
        <f>SUM(K26:K28)</f>
        <v>10567761.310000001</v>
      </c>
      <c r="L29" s="222"/>
      <c r="M29" s="223"/>
      <c r="N29" s="222">
        <f>SUM(N26:N28)</f>
        <v>11221976.91</v>
      </c>
      <c r="O29" s="222"/>
      <c r="P29" s="222"/>
      <c r="Q29" s="221">
        <f>SUM(Q26:Q28)</f>
        <v>12977868.560000001</v>
      </c>
      <c r="R29" s="222"/>
      <c r="S29" s="223"/>
      <c r="T29" s="221">
        <f>SUM(T26:T28)</f>
        <v>12794202.32</v>
      </c>
      <c r="U29" s="222"/>
      <c r="V29" s="223"/>
    </row>
    <row r="30" spans="1:22" ht="16.899999999999999" customHeight="1" x14ac:dyDescent="0.2">
      <c r="A30" s="36" t="s">
        <v>66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24">
    <mergeCell ref="A29:G29"/>
    <mergeCell ref="H29:J29"/>
    <mergeCell ref="K29:M29"/>
    <mergeCell ref="N29:P29"/>
    <mergeCell ref="Q29:S29"/>
    <mergeCell ref="T29:V29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:F2"/>
    <mergeCell ref="G1:T2"/>
    <mergeCell ref="H6:V6"/>
    <mergeCell ref="H7:J7"/>
    <mergeCell ref="K7:M7"/>
    <mergeCell ref="N7:P7"/>
    <mergeCell ref="Q7:S7"/>
    <mergeCell ref="T7:V7"/>
    <mergeCell ref="H8:V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0"/>
  <dimension ref="A1:X31"/>
  <sheetViews>
    <sheetView zoomScaleNormal="100" workbookViewId="0">
      <selection sqref="A1:F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 x14ac:dyDescent="0.2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de La Roche En Ardenne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25"/>
      <c r="V1" s="125"/>
      <c r="W1" s="98" t="str">
        <f>Coordonnées!$U$1</f>
        <v>Code INS</v>
      </c>
      <c r="X1" s="135">
        <f>Coordonnées!$V$1</f>
        <v>83031</v>
      </c>
    </row>
    <row r="2" spans="1:24" x14ac:dyDescent="0.2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26"/>
      <c r="V2" s="126"/>
      <c r="W2" s="99" t="str">
        <f>Coordonnées!$U$2</f>
        <v>Exercice:</v>
      </c>
      <c r="X2" s="136">
        <f>Coordonnées!$V$2</f>
        <v>2025</v>
      </c>
    </row>
    <row r="3" spans="1:24" x14ac:dyDescent="0.2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W3" s="71" t="str">
        <f>Coordonnées!$U$3</f>
        <v>Version:</v>
      </c>
      <c r="X3" s="147">
        <f>Coordonnées!$V$3</f>
        <v>2</v>
      </c>
    </row>
    <row r="4" spans="1:24" ht="13.15" customHeight="1" x14ac:dyDescent="0.2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4" ht="16.899999999999999" customHeight="1" x14ac:dyDescent="0.2">
      <c r="A5" s="2"/>
      <c r="B5" s="2"/>
      <c r="C5" s="2"/>
      <c r="D5" s="2"/>
      <c r="E5" s="2"/>
      <c r="L5" s="33"/>
      <c r="M5" s="33"/>
      <c r="N5" s="33"/>
      <c r="O5" s="33"/>
      <c r="P5" s="33"/>
      <c r="Q5" s="33"/>
      <c r="R5" s="17"/>
      <c r="S5" s="17"/>
    </row>
    <row r="6" spans="1:24" ht="18.399999999999999" customHeight="1" x14ac:dyDescent="0.2">
      <c r="A6" s="13"/>
      <c r="B6" s="2"/>
      <c r="C6" s="2"/>
      <c r="D6" s="2"/>
      <c r="E6" s="2"/>
      <c r="H6" s="190" t="s">
        <v>43</v>
      </c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1"/>
      <c r="U6" s="191"/>
      <c r="V6" s="191"/>
    </row>
    <row r="7" spans="1:24" ht="18.399999999999999" customHeight="1" x14ac:dyDescent="0.2">
      <c r="A7" s="34"/>
      <c r="B7" s="35"/>
      <c r="C7" s="35"/>
      <c r="D7" s="35"/>
      <c r="E7" s="35"/>
      <c r="F7" s="35"/>
      <c r="G7" s="35"/>
      <c r="H7" s="192" t="str">
        <f>Coordonnées!$J$27</f>
        <v>Budget</v>
      </c>
      <c r="I7" s="192"/>
      <c r="J7" s="192"/>
      <c r="K7" s="192" t="str">
        <f>Coordonnées!$J$27</f>
        <v>Budget</v>
      </c>
      <c r="L7" s="192"/>
      <c r="M7" s="192"/>
      <c r="N7" s="192" t="str">
        <f>Coordonnées!$J$27</f>
        <v>Budget</v>
      </c>
      <c r="O7" s="192"/>
      <c r="P7" s="192"/>
      <c r="Q7" s="192" t="str">
        <f>Coordonnées!$J$27</f>
        <v>Budget</v>
      </c>
      <c r="R7" s="192"/>
      <c r="S7" s="192"/>
      <c r="T7" s="192" t="str">
        <f>Coordonnées!$J$27</f>
        <v>Budget</v>
      </c>
      <c r="U7" s="192"/>
      <c r="V7" s="192"/>
    </row>
    <row r="8" spans="1:24" ht="18.399999999999999" customHeight="1" x14ac:dyDescent="0.2">
      <c r="A8" s="34"/>
      <c r="B8" s="37"/>
      <c r="C8" s="35"/>
      <c r="D8" s="35"/>
      <c r="E8" s="35"/>
      <c r="F8" s="35"/>
      <c r="G8" s="35"/>
      <c r="H8" s="267" t="s">
        <v>97</v>
      </c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4"/>
      <c r="U8" s="194"/>
      <c r="V8" s="195"/>
    </row>
    <row r="9" spans="1:24" ht="18.399999999999999" customHeight="1" x14ac:dyDescent="0.2">
      <c r="A9" s="196" t="s">
        <v>2</v>
      </c>
      <c r="B9" s="197"/>
      <c r="C9" s="196"/>
      <c r="D9" s="196"/>
      <c r="E9" s="196"/>
      <c r="F9" s="196"/>
      <c r="G9" s="196"/>
      <c r="H9" s="198">
        <f>K9-1</f>
        <v>2021</v>
      </c>
      <c r="I9" s="198"/>
      <c r="J9" s="198"/>
      <c r="K9" s="198">
        <f>N9-1</f>
        <v>2022</v>
      </c>
      <c r="L9" s="198"/>
      <c r="M9" s="198"/>
      <c r="N9" s="198">
        <f>Q9-1</f>
        <v>2023</v>
      </c>
      <c r="O9" s="198"/>
      <c r="P9" s="198"/>
      <c r="Q9" s="198">
        <f>T9-1</f>
        <v>2024</v>
      </c>
      <c r="R9" s="198"/>
      <c r="S9" s="198"/>
      <c r="T9" s="198">
        <f>X2</f>
        <v>2025</v>
      </c>
      <c r="U9" s="198"/>
      <c r="V9" s="198"/>
    </row>
    <row r="10" spans="1:24" ht="18.399999999999999" customHeight="1" x14ac:dyDescent="0.2">
      <c r="A10" s="199" t="s">
        <v>15</v>
      </c>
      <c r="B10" s="200"/>
      <c r="C10" s="200"/>
      <c r="D10" s="200"/>
      <c r="E10" s="200"/>
      <c r="F10" s="200"/>
      <c r="G10" s="200"/>
      <c r="H10" s="269">
        <v>23924.85</v>
      </c>
      <c r="I10" s="201">
        <v>5512664.2599999998</v>
      </c>
      <c r="J10" s="202">
        <v>5512664.2599999998</v>
      </c>
      <c r="K10" s="269">
        <v>18503.98</v>
      </c>
      <c r="L10" s="201">
        <v>5512664.2599999998</v>
      </c>
      <c r="M10" s="202">
        <v>5512664.2599999998</v>
      </c>
      <c r="N10" s="269">
        <v>35703.58</v>
      </c>
      <c r="O10" s="201">
        <v>5512664.2599999998</v>
      </c>
      <c r="P10" s="202">
        <v>5512664.2599999998</v>
      </c>
      <c r="Q10" s="269">
        <v>4928.16</v>
      </c>
      <c r="R10" s="201">
        <v>5512664.2599999998</v>
      </c>
      <c r="S10" s="202">
        <v>5512664.2599999998</v>
      </c>
      <c r="T10" s="269">
        <v>27882.2</v>
      </c>
      <c r="U10" s="201">
        <v>5512664.2599999998</v>
      </c>
      <c r="V10" s="202">
        <v>5512664.2599999998</v>
      </c>
    </row>
    <row r="11" spans="1:24" ht="18.399999999999999" customHeight="1" x14ac:dyDescent="0.2">
      <c r="A11" s="203" t="s">
        <v>44</v>
      </c>
      <c r="B11" s="204"/>
      <c r="C11" s="204"/>
      <c r="D11" s="204"/>
      <c r="E11" s="204"/>
      <c r="F11" s="204"/>
      <c r="G11" s="204"/>
      <c r="H11" s="270">
        <v>4922058.91</v>
      </c>
      <c r="I11" s="205">
        <v>2726342.74</v>
      </c>
      <c r="J11" s="206">
        <v>2726342.74</v>
      </c>
      <c r="K11" s="270">
        <v>4529461.0599999996</v>
      </c>
      <c r="L11" s="205">
        <v>2726342.74</v>
      </c>
      <c r="M11" s="206">
        <v>2726342.74</v>
      </c>
      <c r="N11" s="270">
        <v>6045230.6600000001</v>
      </c>
      <c r="O11" s="205">
        <v>2726342.74</v>
      </c>
      <c r="P11" s="206">
        <v>2726342.74</v>
      </c>
      <c r="Q11" s="270">
        <v>9897712.1600000001</v>
      </c>
      <c r="R11" s="205">
        <v>2726342.74</v>
      </c>
      <c r="S11" s="206">
        <v>2726342.74</v>
      </c>
      <c r="T11" s="270">
        <v>2979247</v>
      </c>
      <c r="U11" s="205">
        <v>2726342.74</v>
      </c>
      <c r="V11" s="206">
        <v>2726342.74</v>
      </c>
    </row>
    <row r="12" spans="1:24" ht="18.399999999999999" customHeight="1" x14ac:dyDescent="0.2">
      <c r="A12" s="203" t="s">
        <v>16</v>
      </c>
      <c r="B12" s="204"/>
      <c r="C12" s="204"/>
      <c r="D12" s="204"/>
      <c r="E12" s="204"/>
      <c r="F12" s="204"/>
      <c r="G12" s="204"/>
      <c r="H12" s="270">
        <v>108339.67</v>
      </c>
      <c r="I12" s="205">
        <v>4264832.04</v>
      </c>
      <c r="J12" s="206">
        <v>4264832.04</v>
      </c>
      <c r="K12" s="270">
        <v>65236.160000000003</v>
      </c>
      <c r="L12" s="205">
        <v>4264832.04</v>
      </c>
      <c r="M12" s="206">
        <v>4264832.04</v>
      </c>
      <c r="N12" s="270">
        <v>51300</v>
      </c>
      <c r="O12" s="205">
        <v>4264832.04</v>
      </c>
      <c r="P12" s="206">
        <v>4264832.04</v>
      </c>
      <c r="Q12" s="270">
        <v>66300</v>
      </c>
      <c r="R12" s="205">
        <v>4264832.04</v>
      </c>
      <c r="S12" s="206">
        <v>4264832.04</v>
      </c>
      <c r="T12" s="270">
        <v>51300</v>
      </c>
      <c r="U12" s="205">
        <v>4264832.04</v>
      </c>
      <c r="V12" s="206">
        <v>4264832.04</v>
      </c>
    </row>
    <row r="13" spans="1:24" ht="18.399999999999999" customHeight="1" x14ac:dyDescent="0.2">
      <c r="A13" s="203" t="s">
        <v>3</v>
      </c>
      <c r="B13" s="204"/>
      <c r="C13" s="204"/>
      <c r="D13" s="204"/>
      <c r="E13" s="204"/>
      <c r="F13" s="204"/>
      <c r="G13" s="204"/>
      <c r="H13" s="270">
        <v>0</v>
      </c>
      <c r="I13" s="205">
        <v>41563.69</v>
      </c>
      <c r="J13" s="206">
        <v>41563.69</v>
      </c>
      <c r="K13" s="270">
        <v>0</v>
      </c>
      <c r="L13" s="205">
        <v>41563.69</v>
      </c>
      <c r="M13" s="206">
        <v>41563.69</v>
      </c>
      <c r="N13" s="270">
        <v>0</v>
      </c>
      <c r="O13" s="205">
        <v>41563.69</v>
      </c>
      <c r="P13" s="206">
        <v>41563.69</v>
      </c>
      <c r="Q13" s="270">
        <v>0</v>
      </c>
      <c r="R13" s="205">
        <v>41563.69</v>
      </c>
      <c r="S13" s="206">
        <v>41563.69</v>
      </c>
      <c r="T13" s="270">
        <v>0</v>
      </c>
      <c r="U13" s="205">
        <v>41563.69</v>
      </c>
      <c r="V13" s="206">
        <v>41563.69</v>
      </c>
    </row>
    <row r="14" spans="1:24" ht="18.399999999999999" customHeight="1" thickBot="1" x14ac:dyDescent="0.25">
      <c r="A14" s="207"/>
      <c r="B14" s="208"/>
      <c r="C14" s="208"/>
      <c r="D14" s="208"/>
      <c r="E14" s="208"/>
      <c r="F14" s="208"/>
      <c r="G14" s="208"/>
      <c r="H14" s="271">
        <v>0</v>
      </c>
      <c r="I14" s="209">
        <v>0</v>
      </c>
      <c r="J14" s="210">
        <v>0</v>
      </c>
      <c r="K14" s="271">
        <v>0</v>
      </c>
      <c r="L14" s="209">
        <v>0</v>
      </c>
      <c r="M14" s="210">
        <v>0</v>
      </c>
      <c r="N14" s="271">
        <v>0</v>
      </c>
      <c r="O14" s="209">
        <v>0</v>
      </c>
      <c r="P14" s="210">
        <v>0</v>
      </c>
      <c r="Q14" s="271">
        <v>0</v>
      </c>
      <c r="R14" s="209">
        <v>0</v>
      </c>
      <c r="S14" s="210">
        <v>0</v>
      </c>
      <c r="T14" s="271">
        <v>0</v>
      </c>
      <c r="U14" s="209">
        <v>0</v>
      </c>
      <c r="V14" s="210">
        <v>0</v>
      </c>
    </row>
    <row r="15" spans="1:24" ht="18.399999999999999" customHeight="1" thickBot="1" x14ac:dyDescent="0.25">
      <c r="A15" s="178" t="s">
        <v>67</v>
      </c>
      <c r="B15" s="179"/>
      <c r="C15" s="179"/>
      <c r="D15" s="179"/>
      <c r="E15" s="179"/>
      <c r="F15" s="179"/>
      <c r="G15" s="179"/>
      <c r="H15" s="211">
        <f>SUM(H10:H14)</f>
        <v>5054323.43</v>
      </c>
      <c r="I15" s="212"/>
      <c r="J15" s="213"/>
      <c r="K15" s="212">
        <f>SUM(K10:K14)</f>
        <v>4613201.2</v>
      </c>
      <c r="L15" s="212"/>
      <c r="M15" s="212"/>
      <c r="N15" s="211">
        <f>SUM(N10:N14)</f>
        <v>6132234.2400000002</v>
      </c>
      <c r="O15" s="212"/>
      <c r="P15" s="213"/>
      <c r="Q15" s="212">
        <f>SUM(Q10:Q14)</f>
        <v>9968940.3200000003</v>
      </c>
      <c r="R15" s="212"/>
      <c r="S15" s="213"/>
      <c r="T15" s="212">
        <f>SUM(T10:T14)</f>
        <v>3058429.2</v>
      </c>
      <c r="U15" s="212"/>
      <c r="V15" s="213"/>
    </row>
    <row r="16" spans="1:24" ht="18.399999999999999" customHeight="1" x14ac:dyDescent="0.2">
      <c r="A16" s="203" t="s">
        <v>29</v>
      </c>
      <c r="B16" s="204"/>
      <c r="C16" s="204"/>
      <c r="D16" s="204"/>
      <c r="E16" s="204"/>
      <c r="F16" s="204"/>
      <c r="G16" s="204"/>
      <c r="H16" s="272">
        <v>897804.93</v>
      </c>
      <c r="I16" s="214">
        <v>1521059.02</v>
      </c>
      <c r="J16" s="215">
        <v>2351270.66</v>
      </c>
      <c r="K16" s="272">
        <v>882613.93</v>
      </c>
      <c r="L16" s="214">
        <v>1659060.83</v>
      </c>
      <c r="M16" s="215">
        <v>1521059.02</v>
      </c>
      <c r="N16" s="272">
        <v>184516.91</v>
      </c>
      <c r="O16" s="214">
        <v>2230351.92</v>
      </c>
      <c r="P16" s="215">
        <v>1659060.83</v>
      </c>
      <c r="Q16" s="272">
        <v>833352.97</v>
      </c>
      <c r="R16" s="214">
        <v>2351270.66</v>
      </c>
      <c r="S16" s="215">
        <v>2230351.92</v>
      </c>
      <c r="T16" s="272">
        <v>5064557.01</v>
      </c>
      <c r="U16" s="214">
        <v>2351270.66</v>
      </c>
      <c r="V16" s="215">
        <v>2230351.92</v>
      </c>
    </row>
    <row r="17" spans="1:22" ht="18.399999999999999" customHeight="1" thickBot="1" x14ac:dyDescent="0.25">
      <c r="A17" s="207" t="s">
        <v>3</v>
      </c>
      <c r="B17" s="208"/>
      <c r="C17" s="208"/>
      <c r="D17" s="208"/>
      <c r="E17" s="208"/>
      <c r="F17" s="208"/>
      <c r="G17" s="208"/>
      <c r="H17" s="271">
        <v>1353460</v>
      </c>
      <c r="I17" s="209">
        <v>1192323.53</v>
      </c>
      <c r="J17" s="210">
        <v>824300.6</v>
      </c>
      <c r="K17" s="271">
        <v>1273374.73</v>
      </c>
      <c r="L17" s="209">
        <v>4295659.8600000003</v>
      </c>
      <c r="M17" s="210">
        <v>1192323.53</v>
      </c>
      <c r="N17" s="271">
        <v>728338.81</v>
      </c>
      <c r="O17" s="209">
        <v>1045347.08</v>
      </c>
      <c r="P17" s="210">
        <v>4295659.8600000003</v>
      </c>
      <c r="Q17" s="271">
        <v>318880.09000000003</v>
      </c>
      <c r="R17" s="209">
        <v>824300.6</v>
      </c>
      <c r="S17" s="210">
        <v>1045347.08</v>
      </c>
      <c r="T17" s="271">
        <v>200000</v>
      </c>
      <c r="U17" s="209">
        <v>824300.6</v>
      </c>
      <c r="V17" s="210">
        <v>1045347.08</v>
      </c>
    </row>
    <row r="18" spans="1:22" ht="18.399999999999999" customHeight="1" thickBot="1" x14ac:dyDescent="0.25">
      <c r="A18" s="219" t="s">
        <v>68</v>
      </c>
      <c r="B18" s="220"/>
      <c r="C18" s="220"/>
      <c r="D18" s="220"/>
      <c r="E18" s="220"/>
      <c r="F18" s="220"/>
      <c r="G18" s="220"/>
      <c r="H18" s="221">
        <f>SUM(H15:H17)</f>
        <v>7305588.3599999994</v>
      </c>
      <c r="I18" s="222"/>
      <c r="J18" s="223"/>
      <c r="K18" s="222">
        <f>SUM(K15:K17)</f>
        <v>6769189.8599999994</v>
      </c>
      <c r="L18" s="222"/>
      <c r="M18" s="222"/>
      <c r="N18" s="221">
        <f>SUM(N15:N17)</f>
        <v>7045089.9600000009</v>
      </c>
      <c r="O18" s="222"/>
      <c r="P18" s="223"/>
      <c r="Q18" s="221">
        <f>SUM(Q15:Q17)</f>
        <v>11121173.380000001</v>
      </c>
      <c r="R18" s="222"/>
      <c r="S18" s="223"/>
      <c r="T18" s="221">
        <f>SUM(T15:T17)</f>
        <v>8322986.21</v>
      </c>
      <c r="U18" s="222"/>
      <c r="V18" s="223"/>
    </row>
    <row r="19" spans="1:22" s="55" customFormat="1" ht="28.15" customHeight="1" x14ac:dyDescent="0.2">
      <c r="A19" s="63" t="s">
        <v>66</v>
      </c>
      <c r="B19" s="64"/>
      <c r="C19" s="64"/>
      <c r="D19" s="64"/>
      <c r="E19" s="64"/>
      <c r="H19" s="65"/>
      <c r="I19" s="65"/>
      <c r="J19" s="65"/>
      <c r="K19" s="65"/>
      <c r="L19" s="66"/>
      <c r="M19" s="66"/>
      <c r="N19" s="66"/>
      <c r="O19" s="66"/>
      <c r="P19" s="66"/>
      <c r="Q19" s="66"/>
      <c r="R19" s="66"/>
      <c r="S19" s="66"/>
    </row>
    <row r="20" spans="1:22" ht="18.399999999999999" customHeight="1" x14ac:dyDescent="0.2">
      <c r="A20" s="34"/>
      <c r="B20" s="35"/>
      <c r="C20" s="35"/>
      <c r="D20" s="35"/>
      <c r="E20" s="35"/>
      <c r="F20" s="35"/>
      <c r="G20" s="35"/>
      <c r="H20" s="268" t="s">
        <v>98</v>
      </c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7"/>
      <c r="U20" s="217"/>
      <c r="V20" s="218"/>
    </row>
    <row r="21" spans="1:22" ht="18.399999999999999" customHeight="1" x14ac:dyDescent="0.2">
      <c r="A21" s="196" t="s">
        <v>2</v>
      </c>
      <c r="B21" s="196"/>
      <c r="C21" s="196"/>
      <c r="D21" s="196"/>
      <c r="E21" s="196"/>
      <c r="F21" s="196"/>
      <c r="G21" s="196"/>
      <c r="H21" s="198">
        <f>K21-1</f>
        <v>2021</v>
      </c>
      <c r="I21" s="198"/>
      <c r="J21" s="198"/>
      <c r="K21" s="198">
        <f>N21-1</f>
        <v>2022</v>
      </c>
      <c r="L21" s="198"/>
      <c r="M21" s="198"/>
      <c r="N21" s="198">
        <f>Q21-1</f>
        <v>2023</v>
      </c>
      <c r="O21" s="198"/>
      <c r="P21" s="198"/>
      <c r="Q21" s="198">
        <f>T21-1</f>
        <v>2024</v>
      </c>
      <c r="R21" s="198"/>
      <c r="S21" s="198"/>
      <c r="T21" s="198">
        <f>X2</f>
        <v>2025</v>
      </c>
      <c r="U21" s="198"/>
      <c r="V21" s="198"/>
    </row>
    <row r="22" spans="1:22" ht="18.399999999999999" customHeight="1" x14ac:dyDescent="0.2">
      <c r="A22" s="199" t="s">
        <v>15</v>
      </c>
      <c r="B22" s="200"/>
      <c r="C22" s="200"/>
      <c r="D22" s="200"/>
      <c r="E22" s="200"/>
      <c r="F22" s="200"/>
      <c r="G22" s="200"/>
      <c r="H22" s="269">
        <v>2702092</v>
      </c>
      <c r="I22" s="201">
        <v>373432.17</v>
      </c>
      <c r="J22" s="202">
        <v>697745.74</v>
      </c>
      <c r="K22" s="269">
        <v>3498634.73</v>
      </c>
      <c r="L22" s="201">
        <v>365967.42</v>
      </c>
      <c r="M22" s="202">
        <v>373432.17</v>
      </c>
      <c r="N22" s="269">
        <v>3428846.06</v>
      </c>
      <c r="O22" s="201">
        <v>414709.37</v>
      </c>
      <c r="P22" s="202">
        <v>365967.42</v>
      </c>
      <c r="Q22" s="269">
        <v>4374544.93</v>
      </c>
      <c r="R22" s="201">
        <v>697745.74</v>
      </c>
      <c r="S22" s="202">
        <v>414709.37</v>
      </c>
      <c r="T22" s="269">
        <v>181507.9</v>
      </c>
      <c r="U22" s="201">
        <v>557211.56000000006</v>
      </c>
      <c r="V22" s="202">
        <v>577850.16</v>
      </c>
    </row>
    <row r="23" spans="1:22" ht="18.399999999999999" customHeight="1" x14ac:dyDescent="0.2">
      <c r="A23" s="203" t="s">
        <v>44</v>
      </c>
      <c r="B23" s="204"/>
      <c r="C23" s="204"/>
      <c r="D23" s="204"/>
      <c r="E23" s="204"/>
      <c r="F23" s="204"/>
      <c r="G23" s="204"/>
      <c r="H23" s="270">
        <v>1328460</v>
      </c>
      <c r="I23" s="205">
        <v>12728583.199999999</v>
      </c>
      <c r="J23" s="206">
        <v>13240574.68</v>
      </c>
      <c r="K23" s="270">
        <v>625000</v>
      </c>
      <c r="L23" s="205">
        <v>12120371.99</v>
      </c>
      <c r="M23" s="206">
        <v>12728583.199999999</v>
      </c>
      <c r="N23" s="270">
        <v>165036</v>
      </c>
      <c r="O23" s="205">
        <v>12941517.73</v>
      </c>
      <c r="P23" s="206">
        <v>12120371.99</v>
      </c>
      <c r="Q23" s="270">
        <v>69290</v>
      </c>
      <c r="R23" s="205">
        <v>13240574.68</v>
      </c>
      <c r="S23" s="206">
        <v>12941517.73</v>
      </c>
      <c r="T23" s="270">
        <v>200000</v>
      </c>
      <c r="U23" s="205">
        <v>13289626.9983333</v>
      </c>
      <c r="V23" s="206">
        <v>13396094.2633333</v>
      </c>
    </row>
    <row r="24" spans="1:22" ht="18.399999999999999" customHeight="1" x14ac:dyDescent="0.2">
      <c r="A24" s="203" t="s">
        <v>16</v>
      </c>
      <c r="B24" s="204"/>
      <c r="C24" s="204"/>
      <c r="D24" s="204"/>
      <c r="E24" s="204"/>
      <c r="F24" s="204"/>
      <c r="G24" s="204"/>
      <c r="H24" s="270">
        <v>1248476.3400000001</v>
      </c>
      <c r="I24" s="205">
        <v>548784.99</v>
      </c>
      <c r="J24" s="206">
        <v>408005.67</v>
      </c>
      <c r="K24" s="270">
        <v>618597.16</v>
      </c>
      <c r="L24" s="205">
        <v>536819.05000000005</v>
      </c>
      <c r="M24" s="206">
        <v>548784.99</v>
      </c>
      <c r="N24" s="270">
        <v>1247361</v>
      </c>
      <c r="O24" s="205">
        <v>344975.81</v>
      </c>
      <c r="P24" s="206">
        <v>536819.05000000005</v>
      </c>
      <c r="Q24" s="270">
        <v>4023428.02</v>
      </c>
      <c r="R24" s="205">
        <v>408005.67</v>
      </c>
      <c r="S24" s="206">
        <v>344975.81</v>
      </c>
      <c r="T24" s="270">
        <v>1230650.8799999999</v>
      </c>
      <c r="U24" s="205">
        <v>128208.38666666699</v>
      </c>
      <c r="V24" s="206">
        <v>26303.796666666702</v>
      </c>
    </row>
    <row r="25" spans="1:22" ht="18.399999999999999" customHeight="1" thickBot="1" x14ac:dyDescent="0.25">
      <c r="A25" s="203" t="s">
        <v>3</v>
      </c>
      <c r="B25" s="204"/>
      <c r="C25" s="204"/>
      <c r="D25" s="204"/>
      <c r="E25" s="204"/>
      <c r="F25" s="204"/>
      <c r="G25" s="204"/>
      <c r="H25" s="271">
        <v>0</v>
      </c>
      <c r="I25" s="209">
        <v>0</v>
      </c>
      <c r="J25" s="210">
        <v>0</v>
      </c>
      <c r="K25" s="271">
        <v>0</v>
      </c>
      <c r="L25" s="209">
        <v>0</v>
      </c>
      <c r="M25" s="210">
        <v>0</v>
      </c>
      <c r="N25" s="271">
        <v>0</v>
      </c>
      <c r="O25" s="209">
        <v>0</v>
      </c>
      <c r="P25" s="210">
        <v>0</v>
      </c>
      <c r="Q25" s="271">
        <v>0</v>
      </c>
      <c r="R25" s="209">
        <v>0</v>
      </c>
      <c r="S25" s="210">
        <v>0</v>
      </c>
      <c r="T25" s="271">
        <v>0</v>
      </c>
      <c r="U25" s="209">
        <v>0</v>
      </c>
      <c r="V25" s="210">
        <v>0</v>
      </c>
    </row>
    <row r="26" spans="1:22" ht="18.399999999999999" customHeight="1" thickBot="1" x14ac:dyDescent="0.25">
      <c r="A26" s="178" t="s">
        <v>67</v>
      </c>
      <c r="B26" s="179"/>
      <c r="C26" s="179"/>
      <c r="D26" s="179"/>
      <c r="E26" s="179"/>
      <c r="F26" s="179"/>
      <c r="G26" s="180"/>
      <c r="H26" s="211">
        <f>SUM(H22:H25)</f>
        <v>5279028.34</v>
      </c>
      <c r="I26" s="212"/>
      <c r="J26" s="212"/>
      <c r="K26" s="211">
        <f>SUM(K22:K25)</f>
        <v>4742231.8899999997</v>
      </c>
      <c r="L26" s="212"/>
      <c r="M26" s="213"/>
      <c r="N26" s="212">
        <f>SUM(N22:N25)</f>
        <v>4841243.0600000005</v>
      </c>
      <c r="O26" s="212"/>
      <c r="P26" s="212"/>
      <c r="Q26" s="211">
        <f>SUM(Q22:Q25)</f>
        <v>8467262.9499999993</v>
      </c>
      <c r="R26" s="212"/>
      <c r="S26" s="213"/>
      <c r="T26" s="211">
        <f>SUM(T22:T25)</f>
        <v>1612158.7799999998</v>
      </c>
      <c r="U26" s="212"/>
      <c r="V26" s="213"/>
    </row>
    <row r="27" spans="1:22" ht="18.399999999999999" customHeight="1" x14ac:dyDescent="0.2">
      <c r="A27" s="203" t="s">
        <v>29</v>
      </c>
      <c r="B27" s="204"/>
      <c r="C27" s="204"/>
      <c r="D27" s="204"/>
      <c r="E27" s="204"/>
      <c r="F27" s="204"/>
      <c r="G27" s="224"/>
      <c r="H27" s="272">
        <v>684740.37</v>
      </c>
      <c r="I27" s="214"/>
      <c r="J27" s="215"/>
      <c r="K27" s="272">
        <v>671852.17</v>
      </c>
      <c r="L27" s="214">
        <v>10122961.629999999</v>
      </c>
      <c r="M27" s="215">
        <v>6628334.5600000005</v>
      </c>
      <c r="N27" s="272">
        <v>176645.12</v>
      </c>
      <c r="O27" s="214">
        <v>6248838.1500000004</v>
      </c>
      <c r="P27" s="215">
        <v>10122961.629999999</v>
      </c>
      <c r="Q27" s="272">
        <v>103907.8</v>
      </c>
      <c r="R27" s="214">
        <v>6834216</v>
      </c>
      <c r="S27" s="215">
        <v>6248838.1500000004</v>
      </c>
      <c r="T27" s="272">
        <v>4837158</v>
      </c>
      <c r="U27" s="214">
        <v>6001218.2883333303</v>
      </c>
      <c r="V27" s="215">
        <v>5811470.0833333302</v>
      </c>
    </row>
    <row r="28" spans="1:22" ht="18.399999999999999" customHeight="1" thickBot="1" x14ac:dyDescent="0.25">
      <c r="A28" s="207" t="s">
        <v>3</v>
      </c>
      <c r="B28" s="208"/>
      <c r="C28" s="208"/>
      <c r="D28" s="208"/>
      <c r="E28" s="208"/>
      <c r="F28" s="208"/>
      <c r="G28" s="225"/>
      <c r="H28" s="271">
        <v>1341819.6499999999</v>
      </c>
      <c r="I28" s="209">
        <v>0</v>
      </c>
      <c r="J28" s="210">
        <v>0</v>
      </c>
      <c r="K28" s="271">
        <v>1355105.8</v>
      </c>
      <c r="L28" s="209">
        <v>0</v>
      </c>
      <c r="M28" s="210">
        <v>0</v>
      </c>
      <c r="N28" s="271">
        <v>2027201.78</v>
      </c>
      <c r="O28" s="209">
        <v>0</v>
      </c>
      <c r="P28" s="210">
        <v>0</v>
      </c>
      <c r="Q28" s="271">
        <v>2550002.63</v>
      </c>
      <c r="R28" s="209">
        <v>0</v>
      </c>
      <c r="S28" s="210">
        <v>0</v>
      </c>
      <c r="T28" s="271">
        <v>1873669.43</v>
      </c>
      <c r="U28" s="209">
        <v>0</v>
      </c>
      <c r="V28" s="210">
        <v>0</v>
      </c>
    </row>
    <row r="29" spans="1:22" ht="18.399999999999999" customHeight="1" thickBot="1" x14ac:dyDescent="0.25">
      <c r="A29" s="219" t="s">
        <v>68</v>
      </c>
      <c r="B29" s="220"/>
      <c r="C29" s="220"/>
      <c r="D29" s="220"/>
      <c r="E29" s="220"/>
      <c r="F29" s="220"/>
      <c r="G29" s="226"/>
      <c r="H29" s="221">
        <f>SUM(H26:H28)</f>
        <v>7305588.3599999994</v>
      </c>
      <c r="I29" s="222"/>
      <c r="J29" s="222"/>
      <c r="K29" s="221">
        <f>SUM(K26:K28)</f>
        <v>6769189.8599999994</v>
      </c>
      <c r="L29" s="222"/>
      <c r="M29" s="223"/>
      <c r="N29" s="222">
        <f>SUM(N26:N28)</f>
        <v>7045089.9600000009</v>
      </c>
      <c r="O29" s="222"/>
      <c r="P29" s="222"/>
      <c r="Q29" s="221">
        <f>SUM(Q26:Q28)</f>
        <v>11121173.379999999</v>
      </c>
      <c r="R29" s="222"/>
      <c r="S29" s="223"/>
      <c r="T29" s="221">
        <f>SUM(T26:T28)</f>
        <v>8322986.209999999</v>
      </c>
      <c r="U29" s="222"/>
      <c r="V29" s="223"/>
    </row>
    <row r="30" spans="1:22" ht="16.899999999999999" customHeight="1" x14ac:dyDescent="0.2">
      <c r="A30" s="34" t="s">
        <v>66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2" ht="16.899999999999999" customHeight="1" x14ac:dyDescent="0.2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24">
    <mergeCell ref="A29:G29"/>
    <mergeCell ref="H29:J29"/>
    <mergeCell ref="K29:M29"/>
    <mergeCell ref="N29:P29"/>
    <mergeCell ref="Q29:S29"/>
    <mergeCell ref="T29:V29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:F2"/>
    <mergeCell ref="G1:T2"/>
    <mergeCell ref="H6:V6"/>
    <mergeCell ref="H7:J7"/>
    <mergeCell ref="K7:M7"/>
    <mergeCell ref="N7:P7"/>
    <mergeCell ref="Q7:S7"/>
    <mergeCell ref="T7:V7"/>
    <mergeCell ref="H8:V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6"/>
  <dimension ref="A1:J21"/>
  <sheetViews>
    <sheetView zoomScaleNormal="100" workbookViewId="0">
      <selection sqref="A1:D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de La Roche En Ardenne</v>
      </c>
      <c r="F1" s="154"/>
      <c r="G1" s="154"/>
      <c r="H1" s="154"/>
      <c r="I1" s="98" t="str">
        <f>Coordonnées!$U$1</f>
        <v>Code INS</v>
      </c>
      <c r="J1" s="135">
        <f>Coordonnées!$V$1</f>
        <v>83031</v>
      </c>
    </row>
    <row r="2" spans="1:10" ht="16.149999999999999" customHeight="1" x14ac:dyDescent="0.2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 x14ac:dyDescent="0.2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H3" s="54"/>
      <c r="I3" s="54" t="str">
        <f>Coordonnées!$U$3</f>
        <v>Version:</v>
      </c>
      <c r="J3" s="53">
        <f>Coordonnées!$V$3</f>
        <v>2</v>
      </c>
    </row>
    <row r="4" spans="1:10" ht="16.149999999999999" customHeight="1" x14ac:dyDescent="0.2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 x14ac:dyDescent="0.2">
      <c r="A5" s="14"/>
      <c r="E5" s="233" t="s">
        <v>69</v>
      </c>
      <c r="F5" s="234"/>
      <c r="G5" s="234"/>
      <c r="H5" s="234"/>
      <c r="I5" s="234"/>
    </row>
    <row r="6" spans="1:10" ht="17.649999999999999" customHeight="1" x14ac:dyDescent="0.2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 x14ac:dyDescent="0.2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 x14ac:dyDescent="0.2">
      <c r="A8" s="238" t="s">
        <v>35</v>
      </c>
      <c r="B8" s="239"/>
      <c r="C8" s="239"/>
      <c r="D8" s="240"/>
      <c r="E8" s="273">
        <v>1610871.53</v>
      </c>
      <c r="F8" s="273">
        <v>1010617.3</v>
      </c>
      <c r="G8" s="273">
        <v>242421</v>
      </c>
      <c r="H8" s="273">
        <v>460364.16</v>
      </c>
      <c r="I8" s="273">
        <v>244203.16</v>
      </c>
    </row>
    <row r="9" spans="1:10" ht="30" customHeight="1" x14ac:dyDescent="0.2">
      <c r="A9" s="235" t="s">
        <v>18</v>
      </c>
      <c r="B9" s="236"/>
      <c r="C9" s="236"/>
      <c r="D9" s="237"/>
      <c r="E9" s="273">
        <v>3059568.6400000001</v>
      </c>
      <c r="F9" s="273">
        <v>2280294.2599999998</v>
      </c>
      <c r="G9" s="273">
        <v>2486812.7599999998</v>
      </c>
      <c r="H9" s="273">
        <v>2521704.13</v>
      </c>
      <c r="I9" s="273">
        <v>3009946.34</v>
      </c>
    </row>
    <row r="10" spans="1:10" ht="30" customHeight="1" x14ac:dyDescent="0.2">
      <c r="A10" s="235" t="s">
        <v>19</v>
      </c>
      <c r="B10" s="236"/>
      <c r="C10" s="236"/>
      <c r="D10" s="237"/>
      <c r="E10" s="273">
        <v>595090.68999999994</v>
      </c>
      <c r="F10" s="273">
        <v>612509</v>
      </c>
      <c r="G10" s="273">
        <v>639287.56999999995</v>
      </c>
      <c r="H10" s="273">
        <v>660147.18999999994</v>
      </c>
      <c r="I10" s="273">
        <v>683242.35</v>
      </c>
    </row>
    <row r="11" spans="1:10" ht="30" customHeight="1" x14ac:dyDescent="0.2">
      <c r="A11" s="235" t="s">
        <v>20</v>
      </c>
      <c r="B11" s="236"/>
      <c r="C11" s="236"/>
      <c r="D11" s="237"/>
      <c r="E11" s="273">
        <v>2124515.59</v>
      </c>
      <c r="F11" s="273">
        <v>2343992.39</v>
      </c>
      <c r="G11" s="273">
        <v>2756665.02</v>
      </c>
      <c r="H11" s="273">
        <v>2685507.16</v>
      </c>
      <c r="I11" s="273">
        <v>2813284.47</v>
      </c>
    </row>
    <row r="12" spans="1:10" ht="30" customHeight="1" x14ac:dyDescent="0.2">
      <c r="A12" s="235" t="s">
        <v>28</v>
      </c>
      <c r="B12" s="236"/>
      <c r="C12" s="236"/>
      <c r="D12" s="237"/>
      <c r="E12" s="273">
        <v>173327.01</v>
      </c>
      <c r="F12" s="273">
        <v>161836.73000000001</v>
      </c>
      <c r="G12" s="273">
        <v>208749.07</v>
      </c>
      <c r="H12" s="273">
        <v>291653.65999999997</v>
      </c>
      <c r="I12" s="273">
        <v>230345.46</v>
      </c>
    </row>
    <row r="13" spans="1:10" ht="30" customHeight="1" x14ac:dyDescent="0.2">
      <c r="A13" s="235" t="s">
        <v>21</v>
      </c>
      <c r="B13" s="236"/>
      <c r="C13" s="236"/>
      <c r="D13" s="237"/>
      <c r="E13" s="273">
        <v>363682.82</v>
      </c>
      <c r="F13" s="273">
        <v>300253.46000000002</v>
      </c>
      <c r="G13" s="273">
        <v>369719.92</v>
      </c>
      <c r="H13" s="273">
        <v>513657.61</v>
      </c>
      <c r="I13" s="273">
        <v>527648.59</v>
      </c>
    </row>
    <row r="14" spans="1:10" ht="30" customHeight="1" x14ac:dyDescent="0.2">
      <c r="A14" s="235" t="s">
        <v>22</v>
      </c>
      <c r="B14" s="236"/>
      <c r="C14" s="236"/>
      <c r="D14" s="237"/>
      <c r="E14" s="273">
        <v>339984.62</v>
      </c>
      <c r="F14" s="273">
        <v>419600.64000000001</v>
      </c>
      <c r="G14" s="273">
        <v>466446.64</v>
      </c>
      <c r="H14" s="273">
        <v>445352.93</v>
      </c>
      <c r="I14" s="273">
        <v>412711.61</v>
      </c>
    </row>
    <row r="15" spans="1:10" ht="30" customHeight="1" x14ac:dyDescent="0.2">
      <c r="A15" s="235" t="s">
        <v>23</v>
      </c>
      <c r="B15" s="236"/>
      <c r="C15" s="236"/>
      <c r="D15" s="237"/>
      <c r="E15" s="273">
        <v>738755.92</v>
      </c>
      <c r="F15" s="273">
        <v>905966.72</v>
      </c>
      <c r="G15" s="273">
        <v>813762.34</v>
      </c>
      <c r="H15" s="273">
        <v>1233296.29</v>
      </c>
      <c r="I15" s="273">
        <v>1080214.94</v>
      </c>
    </row>
    <row r="16" spans="1:10" ht="30" customHeight="1" x14ac:dyDescent="0.2">
      <c r="A16" s="227" t="s">
        <v>32</v>
      </c>
      <c r="B16" s="228"/>
      <c r="C16" s="228"/>
      <c r="D16" s="229"/>
      <c r="E16" s="273">
        <v>0</v>
      </c>
      <c r="F16" s="273">
        <v>0</v>
      </c>
      <c r="G16" s="273">
        <v>0</v>
      </c>
      <c r="H16" s="273">
        <v>0</v>
      </c>
      <c r="I16" s="273">
        <v>0</v>
      </c>
    </row>
    <row r="17" spans="1:9" ht="30" customHeight="1" x14ac:dyDescent="0.2">
      <c r="A17" s="235" t="s">
        <v>31</v>
      </c>
      <c r="B17" s="236"/>
      <c r="C17" s="236"/>
      <c r="D17" s="237"/>
      <c r="E17" s="273">
        <v>193785.69</v>
      </c>
      <c r="F17" s="273">
        <v>153302.65</v>
      </c>
      <c r="G17" s="273">
        <v>214475.54</v>
      </c>
      <c r="H17" s="273">
        <v>221028.72</v>
      </c>
      <c r="I17" s="273">
        <v>170839.24</v>
      </c>
    </row>
    <row r="18" spans="1:9" ht="30" customHeight="1" x14ac:dyDescent="0.2">
      <c r="A18" s="235" t="s">
        <v>24</v>
      </c>
      <c r="B18" s="236"/>
      <c r="C18" s="236"/>
      <c r="D18" s="237"/>
      <c r="E18" s="273">
        <v>724046.76</v>
      </c>
      <c r="F18" s="273">
        <v>685496.4</v>
      </c>
      <c r="G18" s="273">
        <v>747535.74</v>
      </c>
      <c r="H18" s="273">
        <v>988204.65</v>
      </c>
      <c r="I18" s="273">
        <v>954132.57</v>
      </c>
    </row>
    <row r="19" spans="1:9" ht="30" customHeight="1" x14ac:dyDescent="0.2">
      <c r="A19" s="227" t="s">
        <v>25</v>
      </c>
      <c r="B19" s="228"/>
      <c r="C19" s="228"/>
      <c r="D19" s="229"/>
      <c r="E19" s="273">
        <v>1635643.31</v>
      </c>
      <c r="F19" s="273">
        <v>952106.94</v>
      </c>
      <c r="G19" s="273">
        <v>805331.09</v>
      </c>
      <c r="H19" s="273">
        <v>872336.51</v>
      </c>
      <c r="I19" s="273">
        <v>1018612.17</v>
      </c>
    </row>
    <row r="20" spans="1:9" ht="30" customHeight="1" x14ac:dyDescent="0.2">
      <c r="A20" s="235" t="s">
        <v>26</v>
      </c>
      <c r="B20" s="236"/>
      <c r="C20" s="236"/>
      <c r="D20" s="237"/>
      <c r="E20" s="273">
        <v>1400</v>
      </c>
      <c r="F20" s="273">
        <v>1472.45</v>
      </c>
      <c r="G20" s="273">
        <v>1581.94</v>
      </c>
      <c r="H20" s="273">
        <v>1650</v>
      </c>
      <c r="I20" s="273">
        <v>1650</v>
      </c>
    </row>
    <row r="21" spans="1:9" ht="30" customHeight="1" x14ac:dyDescent="0.2">
      <c r="A21" s="230" t="s">
        <v>27</v>
      </c>
      <c r="B21" s="231"/>
      <c r="C21" s="231"/>
      <c r="D21" s="232"/>
      <c r="E21" s="273">
        <v>9826.7800000000007</v>
      </c>
      <c r="F21" s="273">
        <v>8765.99</v>
      </c>
      <c r="G21" s="273">
        <v>10267.39</v>
      </c>
      <c r="H21" s="273">
        <v>10475.4</v>
      </c>
      <c r="I21" s="273">
        <v>10471.85</v>
      </c>
    </row>
  </sheetData>
  <mergeCells count="18">
    <mergeCell ref="E4:I4"/>
    <mergeCell ref="E1:H2"/>
    <mergeCell ref="A1:D2"/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8:D8"/>
    <mergeCell ref="A9:D9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1"/>
  <dimension ref="A1:J21"/>
  <sheetViews>
    <sheetView zoomScaleNormal="100" workbookViewId="0">
      <selection sqref="A1:D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de La Roche En Ardenne</v>
      </c>
      <c r="F1" s="154"/>
      <c r="G1" s="154"/>
      <c r="H1" s="154"/>
      <c r="I1" s="98" t="str">
        <f>Coordonnées!$U$1</f>
        <v>Code INS</v>
      </c>
      <c r="J1" s="135">
        <f>Coordonnées!$V$1</f>
        <v>83031</v>
      </c>
    </row>
    <row r="2" spans="1:10" ht="16.149999999999999" customHeight="1" x14ac:dyDescent="0.2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 x14ac:dyDescent="0.2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H3" s="54"/>
      <c r="I3" s="54" t="str">
        <f>Coordonnées!$U$3</f>
        <v>Version:</v>
      </c>
      <c r="J3" s="56">
        <f>Coordonnées!$V$3</f>
        <v>2</v>
      </c>
    </row>
    <row r="4" spans="1:10" ht="16.149999999999999" customHeight="1" x14ac:dyDescent="0.2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 x14ac:dyDescent="0.2">
      <c r="A5" s="14"/>
      <c r="E5" s="243" t="s">
        <v>70</v>
      </c>
      <c r="F5" s="244"/>
      <c r="G5" s="244"/>
      <c r="H5" s="244"/>
      <c r="I5" s="244"/>
    </row>
    <row r="6" spans="1:10" ht="17.649999999999999" customHeight="1" x14ac:dyDescent="0.2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 x14ac:dyDescent="0.2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 x14ac:dyDescent="0.2">
      <c r="A8" s="238" t="s">
        <v>35</v>
      </c>
      <c r="B8" s="239"/>
      <c r="C8" s="239"/>
      <c r="D8" s="240"/>
      <c r="E8" s="273">
        <v>6995084.6100000003</v>
      </c>
      <c r="F8" s="273">
        <v>8055650.0099999998</v>
      </c>
      <c r="G8" s="273">
        <v>9224133.5899999999</v>
      </c>
      <c r="H8" s="273">
        <v>9870021.6199999992</v>
      </c>
      <c r="I8" s="273">
        <v>9842680.4399999995</v>
      </c>
    </row>
    <row r="9" spans="1:10" ht="30" customHeight="1" x14ac:dyDescent="0.2">
      <c r="A9" s="235" t="s">
        <v>18</v>
      </c>
      <c r="B9" s="236"/>
      <c r="C9" s="236"/>
      <c r="D9" s="237"/>
      <c r="E9" s="273">
        <v>1335607.71</v>
      </c>
      <c r="F9" s="273">
        <v>384727.64</v>
      </c>
      <c r="G9" s="273">
        <v>157254.6</v>
      </c>
      <c r="H9" s="273">
        <v>380566.03</v>
      </c>
      <c r="I9" s="273">
        <v>772405.2</v>
      </c>
    </row>
    <row r="10" spans="1:10" ht="30" customHeight="1" x14ac:dyDescent="0.2">
      <c r="A10" s="235" t="s">
        <v>19</v>
      </c>
      <c r="B10" s="236"/>
      <c r="C10" s="236"/>
      <c r="D10" s="237"/>
      <c r="E10" s="273">
        <v>0</v>
      </c>
      <c r="F10" s="273">
        <v>0</v>
      </c>
      <c r="G10" s="273">
        <v>0</v>
      </c>
      <c r="H10" s="273">
        <v>0</v>
      </c>
      <c r="I10" s="273">
        <v>0</v>
      </c>
    </row>
    <row r="11" spans="1:10" ht="30" customHeight="1" x14ac:dyDescent="0.2">
      <c r="A11" s="235" t="s">
        <v>20</v>
      </c>
      <c r="B11" s="236"/>
      <c r="C11" s="236"/>
      <c r="D11" s="237"/>
      <c r="E11" s="273">
        <v>399428.17</v>
      </c>
      <c r="F11" s="273">
        <v>58370.52</v>
      </c>
      <c r="G11" s="273">
        <v>64100.88</v>
      </c>
      <c r="H11" s="273">
        <v>65910.95</v>
      </c>
      <c r="I11" s="273">
        <v>85742.69</v>
      </c>
    </row>
    <row r="12" spans="1:10" ht="30" customHeight="1" x14ac:dyDescent="0.2">
      <c r="A12" s="235" t="s">
        <v>28</v>
      </c>
      <c r="B12" s="236"/>
      <c r="C12" s="236"/>
      <c r="D12" s="237"/>
      <c r="E12" s="273">
        <v>127353.14</v>
      </c>
      <c r="F12" s="273">
        <v>134863</v>
      </c>
      <c r="G12" s="273">
        <v>137853.22</v>
      </c>
      <c r="H12" s="273">
        <v>142251.54</v>
      </c>
      <c r="I12" s="273">
        <v>142405.23000000001</v>
      </c>
    </row>
    <row r="13" spans="1:10" ht="30" customHeight="1" x14ac:dyDescent="0.2">
      <c r="A13" s="235" t="s">
        <v>21</v>
      </c>
      <c r="B13" s="236"/>
      <c r="C13" s="236"/>
      <c r="D13" s="237"/>
      <c r="E13" s="273">
        <v>2136156.23</v>
      </c>
      <c r="F13" s="273">
        <v>1104969.6399999999</v>
      </c>
      <c r="G13" s="273">
        <v>1246575.3700000001</v>
      </c>
      <c r="H13" s="273">
        <v>1971801.29</v>
      </c>
      <c r="I13" s="273">
        <v>1526203.38</v>
      </c>
    </row>
    <row r="14" spans="1:10" ht="30" customHeight="1" x14ac:dyDescent="0.2">
      <c r="A14" s="235" t="s">
        <v>22</v>
      </c>
      <c r="B14" s="236"/>
      <c r="C14" s="236"/>
      <c r="D14" s="237"/>
      <c r="E14" s="273">
        <v>146396.19</v>
      </c>
      <c r="F14" s="273">
        <v>149570.48000000001</v>
      </c>
      <c r="G14" s="273">
        <v>161170.01</v>
      </c>
      <c r="H14" s="273">
        <v>165455.24</v>
      </c>
      <c r="I14" s="273">
        <v>172233.1</v>
      </c>
    </row>
    <row r="15" spans="1:10" ht="30" customHeight="1" x14ac:dyDescent="0.2">
      <c r="A15" s="235" t="s">
        <v>23</v>
      </c>
      <c r="B15" s="236"/>
      <c r="C15" s="236"/>
      <c r="D15" s="237"/>
      <c r="E15" s="273">
        <v>109105.23</v>
      </c>
      <c r="F15" s="273">
        <v>61681.48</v>
      </c>
      <c r="G15" s="273">
        <v>75211.48</v>
      </c>
      <c r="H15" s="273">
        <v>119648</v>
      </c>
      <c r="I15" s="273">
        <v>113729</v>
      </c>
    </row>
    <row r="16" spans="1:10" ht="30" customHeight="1" x14ac:dyDescent="0.2">
      <c r="A16" s="227" t="s">
        <v>32</v>
      </c>
      <c r="B16" s="228"/>
      <c r="C16" s="228"/>
      <c r="D16" s="229"/>
      <c r="E16" s="273">
        <v>0</v>
      </c>
      <c r="F16" s="273">
        <v>0</v>
      </c>
      <c r="G16" s="273">
        <v>0</v>
      </c>
      <c r="H16" s="273">
        <v>0</v>
      </c>
      <c r="I16" s="273">
        <v>0</v>
      </c>
    </row>
    <row r="17" spans="1:9" ht="30" customHeight="1" x14ac:dyDescent="0.2">
      <c r="A17" s="235" t="s">
        <v>31</v>
      </c>
      <c r="B17" s="236"/>
      <c r="C17" s="236"/>
      <c r="D17" s="237"/>
      <c r="E17" s="273">
        <v>0</v>
      </c>
      <c r="F17" s="273">
        <v>0</v>
      </c>
      <c r="G17" s="273">
        <v>0</v>
      </c>
      <c r="H17" s="273">
        <v>0</v>
      </c>
      <c r="I17" s="273">
        <v>0</v>
      </c>
    </row>
    <row r="18" spans="1:9" ht="30" customHeight="1" x14ac:dyDescent="0.2">
      <c r="A18" s="235" t="s">
        <v>24</v>
      </c>
      <c r="B18" s="236"/>
      <c r="C18" s="236"/>
      <c r="D18" s="237"/>
      <c r="E18" s="273">
        <v>0</v>
      </c>
      <c r="F18" s="273">
        <v>10780</v>
      </c>
      <c r="G18" s="273">
        <v>14845</v>
      </c>
      <c r="H18" s="273">
        <v>11175</v>
      </c>
      <c r="I18" s="273">
        <v>3850</v>
      </c>
    </row>
    <row r="19" spans="1:9" ht="30" customHeight="1" x14ac:dyDescent="0.2">
      <c r="A19" s="227" t="s">
        <v>25</v>
      </c>
      <c r="B19" s="228"/>
      <c r="C19" s="228"/>
      <c r="D19" s="229"/>
      <c r="E19" s="273">
        <v>880088.28</v>
      </c>
      <c r="F19" s="273">
        <v>490061.79</v>
      </c>
      <c r="G19" s="273">
        <v>43196.26</v>
      </c>
      <c r="H19" s="273">
        <v>40323.919999999998</v>
      </c>
      <c r="I19" s="273">
        <v>134953.28</v>
      </c>
    </row>
    <row r="20" spans="1:9" ht="30" customHeight="1" x14ac:dyDescent="0.2">
      <c r="A20" s="235" t="s">
        <v>26</v>
      </c>
      <c r="B20" s="236"/>
      <c r="C20" s="236"/>
      <c r="D20" s="237"/>
      <c r="E20" s="273">
        <v>0</v>
      </c>
      <c r="F20" s="273">
        <v>0</v>
      </c>
      <c r="G20" s="273">
        <v>0</v>
      </c>
      <c r="H20" s="273">
        <v>0</v>
      </c>
      <c r="I20" s="273">
        <v>0</v>
      </c>
    </row>
    <row r="21" spans="1:9" ht="30" customHeight="1" x14ac:dyDescent="0.2">
      <c r="A21" s="230" t="s">
        <v>27</v>
      </c>
      <c r="B21" s="231"/>
      <c r="C21" s="231"/>
      <c r="D21" s="232"/>
      <c r="E21" s="273">
        <v>0</v>
      </c>
      <c r="F21" s="273">
        <v>0</v>
      </c>
      <c r="G21" s="273">
        <v>0</v>
      </c>
      <c r="H21" s="273">
        <v>0</v>
      </c>
      <c r="I21" s="273">
        <v>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2"/>
  <dimension ref="A1:J21"/>
  <sheetViews>
    <sheetView zoomScaleNormal="100" workbookViewId="0">
      <selection sqref="A1:D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de La Roche En Ardenne</v>
      </c>
      <c r="F1" s="154"/>
      <c r="G1" s="154"/>
      <c r="H1" s="154"/>
      <c r="I1" s="98" t="str">
        <f>Coordonnées!$U$1</f>
        <v>Code INS</v>
      </c>
      <c r="J1" s="135">
        <f>Coordonnées!$V$1</f>
        <v>83031</v>
      </c>
    </row>
    <row r="2" spans="1:10" ht="16.149999999999999" customHeight="1" x14ac:dyDescent="0.2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 x14ac:dyDescent="0.2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I3" s="54" t="str">
        <f>Coordonnées!$U$3</f>
        <v>Version:</v>
      </c>
      <c r="J3" s="56">
        <f>Coordonnées!$V$3</f>
        <v>2</v>
      </c>
    </row>
    <row r="4" spans="1:10" ht="16.149999999999999" customHeight="1" x14ac:dyDescent="0.2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 x14ac:dyDescent="0.2">
      <c r="A5" s="14"/>
      <c r="E5" s="245" t="s">
        <v>71</v>
      </c>
      <c r="F5" s="246"/>
      <c r="G5" s="246"/>
      <c r="H5" s="246"/>
      <c r="I5" s="246"/>
    </row>
    <row r="6" spans="1:10" ht="17.649999999999999" customHeight="1" x14ac:dyDescent="0.2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 x14ac:dyDescent="0.2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 x14ac:dyDescent="0.2">
      <c r="A8" s="238" t="s">
        <v>35</v>
      </c>
      <c r="B8" s="239"/>
      <c r="C8" s="239"/>
      <c r="D8" s="240"/>
      <c r="E8" s="273">
        <v>2214815.63</v>
      </c>
      <c r="F8" s="273">
        <v>2034453.29</v>
      </c>
      <c r="G8" s="273">
        <v>863370.76</v>
      </c>
      <c r="H8" s="273">
        <v>1374176.41</v>
      </c>
      <c r="I8" s="273">
        <v>5261673.71</v>
      </c>
    </row>
    <row r="9" spans="1:10" ht="30" customHeight="1" x14ac:dyDescent="0.2">
      <c r="A9" s="235" t="s">
        <v>18</v>
      </c>
      <c r="B9" s="236"/>
      <c r="C9" s="236"/>
      <c r="D9" s="237"/>
      <c r="E9" s="273">
        <v>179349.5</v>
      </c>
      <c r="F9" s="273">
        <v>1246946.7</v>
      </c>
      <c r="G9" s="273">
        <v>1036457.16</v>
      </c>
      <c r="H9" s="273">
        <v>1738497.91</v>
      </c>
      <c r="I9" s="273">
        <v>404500</v>
      </c>
    </row>
    <row r="10" spans="1:10" ht="30" customHeight="1" x14ac:dyDescent="0.2">
      <c r="A10" s="235" t="s">
        <v>19</v>
      </c>
      <c r="B10" s="236"/>
      <c r="C10" s="236"/>
      <c r="D10" s="237"/>
      <c r="E10" s="273">
        <v>0</v>
      </c>
      <c r="F10" s="273">
        <v>0</v>
      </c>
      <c r="G10" s="273">
        <v>0</v>
      </c>
      <c r="H10" s="273">
        <v>0</v>
      </c>
      <c r="I10" s="273">
        <v>0</v>
      </c>
    </row>
    <row r="11" spans="1:10" ht="30" customHeight="1" x14ac:dyDescent="0.2">
      <c r="A11" s="235" t="s">
        <v>20</v>
      </c>
      <c r="B11" s="236"/>
      <c r="C11" s="236"/>
      <c r="D11" s="237"/>
      <c r="E11" s="273">
        <v>1273554.75</v>
      </c>
      <c r="F11" s="273">
        <v>254246.13</v>
      </c>
      <c r="G11" s="273">
        <v>695673.5</v>
      </c>
      <c r="H11" s="273">
        <v>2257158</v>
      </c>
      <c r="I11" s="273">
        <v>1638247</v>
      </c>
    </row>
    <row r="12" spans="1:10" ht="30" customHeight="1" x14ac:dyDescent="0.2">
      <c r="A12" s="235" t="s">
        <v>28</v>
      </c>
      <c r="B12" s="236"/>
      <c r="C12" s="236"/>
      <c r="D12" s="237"/>
      <c r="E12" s="273">
        <v>2789930</v>
      </c>
      <c r="F12" s="273">
        <v>3000000</v>
      </c>
      <c r="G12" s="273">
        <v>4030000</v>
      </c>
      <c r="H12" s="273">
        <v>4771000</v>
      </c>
      <c r="I12" s="273">
        <v>605000</v>
      </c>
    </row>
    <row r="13" spans="1:10" ht="30" customHeight="1" x14ac:dyDescent="0.2">
      <c r="A13" s="235" t="s">
        <v>21</v>
      </c>
      <c r="B13" s="236"/>
      <c r="C13" s="236"/>
      <c r="D13" s="237"/>
      <c r="E13" s="273">
        <v>0</v>
      </c>
      <c r="F13" s="273">
        <v>0</v>
      </c>
      <c r="G13" s="273">
        <v>0</v>
      </c>
      <c r="H13" s="273">
        <v>0</v>
      </c>
      <c r="I13" s="273">
        <v>0</v>
      </c>
    </row>
    <row r="14" spans="1:10" ht="30" customHeight="1" x14ac:dyDescent="0.2">
      <c r="A14" s="235" t="s">
        <v>22</v>
      </c>
      <c r="B14" s="236"/>
      <c r="C14" s="236"/>
      <c r="D14" s="237"/>
      <c r="E14" s="273">
        <v>652046.67000000004</v>
      </c>
      <c r="F14" s="273">
        <v>23009.08</v>
      </c>
      <c r="G14" s="273">
        <v>62900</v>
      </c>
      <c r="H14" s="273">
        <v>49309.3</v>
      </c>
      <c r="I14" s="273">
        <v>74382.2</v>
      </c>
    </row>
    <row r="15" spans="1:10" ht="30" customHeight="1" x14ac:dyDescent="0.2">
      <c r="A15" s="235" t="s">
        <v>23</v>
      </c>
      <c r="B15" s="236"/>
      <c r="C15" s="236"/>
      <c r="D15" s="237"/>
      <c r="E15" s="273">
        <v>10000</v>
      </c>
      <c r="F15" s="273">
        <v>13861.16</v>
      </c>
      <c r="G15" s="273">
        <v>145200</v>
      </c>
      <c r="H15" s="273">
        <v>0</v>
      </c>
      <c r="I15" s="273">
        <v>5000</v>
      </c>
    </row>
    <row r="16" spans="1:10" ht="30" customHeight="1" x14ac:dyDescent="0.2">
      <c r="A16" s="227" t="s">
        <v>32</v>
      </c>
      <c r="B16" s="228"/>
      <c r="C16" s="228"/>
      <c r="D16" s="229"/>
      <c r="E16" s="273">
        <v>0</v>
      </c>
      <c r="F16" s="273">
        <v>0</v>
      </c>
      <c r="G16" s="273">
        <v>0</v>
      </c>
      <c r="H16" s="273">
        <v>0</v>
      </c>
      <c r="I16" s="273">
        <v>0</v>
      </c>
    </row>
    <row r="17" spans="1:9" ht="30" customHeight="1" x14ac:dyDescent="0.2">
      <c r="A17" s="235" t="s">
        <v>31</v>
      </c>
      <c r="B17" s="236"/>
      <c r="C17" s="236"/>
      <c r="D17" s="237"/>
      <c r="E17" s="273">
        <v>18885.349999999999</v>
      </c>
      <c r="F17" s="273">
        <v>9810.17</v>
      </c>
      <c r="G17" s="273">
        <v>15000</v>
      </c>
      <c r="H17" s="273">
        <v>104928.16</v>
      </c>
      <c r="I17" s="273">
        <v>175000</v>
      </c>
    </row>
    <row r="18" spans="1:9" ht="30" customHeight="1" x14ac:dyDescent="0.2">
      <c r="A18" s="235" t="s">
        <v>24</v>
      </c>
      <c r="B18" s="236"/>
      <c r="C18" s="236"/>
      <c r="D18" s="237"/>
      <c r="E18" s="273">
        <v>0</v>
      </c>
      <c r="F18" s="273">
        <v>0</v>
      </c>
      <c r="G18" s="273">
        <v>60000</v>
      </c>
      <c r="H18" s="273">
        <v>700000</v>
      </c>
      <c r="I18" s="273">
        <v>0</v>
      </c>
    </row>
    <row r="19" spans="1:9" ht="30" customHeight="1" x14ac:dyDescent="0.2">
      <c r="A19" s="227" t="s">
        <v>25</v>
      </c>
      <c r="B19" s="228"/>
      <c r="C19" s="228"/>
      <c r="D19" s="229"/>
      <c r="E19" s="273">
        <v>58300</v>
      </c>
      <c r="F19" s="273">
        <v>65327.96</v>
      </c>
      <c r="G19" s="273">
        <v>51300</v>
      </c>
      <c r="H19" s="273">
        <v>67300</v>
      </c>
      <c r="I19" s="273">
        <v>56300</v>
      </c>
    </row>
    <row r="20" spans="1:9" ht="30" customHeight="1" x14ac:dyDescent="0.2">
      <c r="A20" s="235" t="s">
        <v>26</v>
      </c>
      <c r="B20" s="236"/>
      <c r="C20" s="236"/>
      <c r="D20" s="237"/>
      <c r="E20" s="273">
        <v>0</v>
      </c>
      <c r="F20" s="273">
        <v>0</v>
      </c>
      <c r="G20" s="273">
        <v>0</v>
      </c>
      <c r="H20" s="273">
        <v>0</v>
      </c>
      <c r="I20" s="273">
        <v>0</v>
      </c>
    </row>
    <row r="21" spans="1:9" ht="30" customHeight="1" x14ac:dyDescent="0.2">
      <c r="A21" s="230" t="s">
        <v>27</v>
      </c>
      <c r="B21" s="231"/>
      <c r="C21" s="231"/>
      <c r="D21" s="232"/>
      <c r="E21" s="273">
        <v>39.5</v>
      </c>
      <c r="F21" s="273">
        <v>0</v>
      </c>
      <c r="G21" s="273">
        <v>0</v>
      </c>
      <c r="H21" s="273">
        <v>0</v>
      </c>
      <c r="I21" s="273">
        <v>100000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23"/>
  <dimension ref="A1:J21"/>
  <sheetViews>
    <sheetView zoomScaleNormal="100" workbookViewId="0">
      <selection sqref="A1:D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de La Roche En Ardenne</v>
      </c>
      <c r="F1" s="154"/>
      <c r="G1" s="154"/>
      <c r="H1" s="154"/>
      <c r="I1" s="98" t="str">
        <f>Coordonnées!$U$1</f>
        <v>Code INS</v>
      </c>
      <c r="J1" s="135">
        <f>Coordonnées!$V$1</f>
        <v>83031</v>
      </c>
    </row>
    <row r="2" spans="1:10" ht="16.149999999999999" customHeight="1" x14ac:dyDescent="0.2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 x14ac:dyDescent="0.2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H3" s="54"/>
      <c r="I3" s="54" t="str">
        <f>Coordonnées!$U$3</f>
        <v>Version:</v>
      </c>
      <c r="J3" s="56">
        <f>Coordonnées!$V$3</f>
        <v>2</v>
      </c>
    </row>
    <row r="4" spans="1:10" ht="16.149999999999999" customHeight="1" x14ac:dyDescent="0.2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 x14ac:dyDescent="0.2">
      <c r="A5" s="14"/>
      <c r="E5" s="247" t="s">
        <v>72</v>
      </c>
      <c r="F5" s="248"/>
      <c r="G5" s="248"/>
      <c r="H5" s="248"/>
      <c r="I5" s="248"/>
    </row>
    <row r="6" spans="1:10" ht="17.649999999999999" customHeight="1" x14ac:dyDescent="0.2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 x14ac:dyDescent="0.2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 x14ac:dyDescent="0.2">
      <c r="A8" s="238" t="s">
        <v>35</v>
      </c>
      <c r="B8" s="239"/>
      <c r="C8" s="239"/>
      <c r="D8" s="240"/>
      <c r="E8" s="273">
        <v>1341819.6499999999</v>
      </c>
      <c r="F8" s="273">
        <v>1905984.4</v>
      </c>
      <c r="G8" s="273">
        <v>2027201.78</v>
      </c>
      <c r="H8" s="273">
        <v>2695014.63</v>
      </c>
      <c r="I8" s="273">
        <v>1873669.43</v>
      </c>
    </row>
    <row r="9" spans="1:10" ht="30" customHeight="1" x14ac:dyDescent="0.2">
      <c r="A9" s="235" t="s">
        <v>18</v>
      </c>
      <c r="B9" s="236"/>
      <c r="C9" s="236"/>
      <c r="D9" s="237"/>
      <c r="E9" s="273">
        <v>1328460</v>
      </c>
      <c r="F9" s="273">
        <v>1240000</v>
      </c>
      <c r="G9" s="273">
        <v>350036</v>
      </c>
      <c r="H9" s="273">
        <v>808890</v>
      </c>
      <c r="I9" s="273">
        <v>200000</v>
      </c>
    </row>
    <row r="10" spans="1:10" ht="30" customHeight="1" x14ac:dyDescent="0.2">
      <c r="A10" s="235" t="s">
        <v>19</v>
      </c>
      <c r="B10" s="236"/>
      <c r="C10" s="236"/>
      <c r="D10" s="237"/>
      <c r="E10" s="273">
        <v>0</v>
      </c>
      <c r="F10" s="273">
        <v>0</v>
      </c>
      <c r="G10" s="273">
        <v>0</v>
      </c>
      <c r="H10" s="273">
        <v>0</v>
      </c>
      <c r="I10" s="273">
        <v>0</v>
      </c>
    </row>
    <row r="11" spans="1:10" ht="30" customHeight="1" x14ac:dyDescent="0.2">
      <c r="A11" s="235" t="s">
        <v>20</v>
      </c>
      <c r="B11" s="236"/>
      <c r="C11" s="236"/>
      <c r="D11" s="237"/>
      <c r="E11" s="273">
        <v>563528.67000000004</v>
      </c>
      <c r="F11" s="273">
        <v>187492.13</v>
      </c>
      <c r="G11" s="273">
        <v>491207.06</v>
      </c>
      <c r="H11" s="273">
        <v>1636918.74</v>
      </c>
      <c r="I11" s="273">
        <v>817158.78</v>
      </c>
    </row>
    <row r="12" spans="1:10" ht="30" customHeight="1" x14ac:dyDescent="0.2">
      <c r="A12" s="235" t="s">
        <v>28</v>
      </c>
      <c r="B12" s="236"/>
      <c r="C12" s="236"/>
      <c r="D12" s="237"/>
      <c r="E12" s="273">
        <v>2750000</v>
      </c>
      <c r="F12" s="273">
        <v>2750000</v>
      </c>
      <c r="G12" s="273">
        <v>4000000</v>
      </c>
      <c r="H12" s="273">
        <v>4971746</v>
      </c>
      <c r="I12" s="273">
        <v>485000</v>
      </c>
    </row>
    <row r="13" spans="1:10" ht="30" customHeight="1" x14ac:dyDescent="0.2">
      <c r="A13" s="235" t="s">
        <v>21</v>
      </c>
      <c r="B13" s="236"/>
      <c r="C13" s="236"/>
      <c r="D13" s="237"/>
      <c r="E13" s="273">
        <v>0</v>
      </c>
      <c r="F13" s="273">
        <v>0</v>
      </c>
      <c r="G13" s="273">
        <v>0</v>
      </c>
      <c r="H13" s="273">
        <v>0</v>
      </c>
      <c r="I13" s="273">
        <v>0</v>
      </c>
    </row>
    <row r="14" spans="1:10" ht="30" customHeight="1" x14ac:dyDescent="0.2">
      <c r="A14" s="235" t="s">
        <v>22</v>
      </c>
      <c r="B14" s="236"/>
      <c r="C14" s="236"/>
      <c r="D14" s="237"/>
      <c r="E14" s="273">
        <v>637039.67000000004</v>
      </c>
      <c r="F14" s="273">
        <v>0</v>
      </c>
      <c r="G14" s="273">
        <v>0</v>
      </c>
      <c r="H14" s="273">
        <v>154696.21</v>
      </c>
      <c r="I14" s="273">
        <v>0</v>
      </c>
    </row>
    <row r="15" spans="1:10" ht="30" customHeight="1" x14ac:dyDescent="0.2">
      <c r="A15" s="235" t="s">
        <v>23</v>
      </c>
      <c r="B15" s="236"/>
      <c r="C15" s="236"/>
      <c r="D15" s="237"/>
      <c r="E15" s="273">
        <v>0</v>
      </c>
      <c r="F15" s="273">
        <v>13861.16</v>
      </c>
      <c r="G15" s="273">
        <v>0</v>
      </c>
      <c r="H15" s="273">
        <v>0</v>
      </c>
      <c r="I15" s="273">
        <v>0</v>
      </c>
    </row>
    <row r="16" spans="1:10" ht="30" customHeight="1" x14ac:dyDescent="0.2">
      <c r="A16" s="227" t="s">
        <v>32</v>
      </c>
      <c r="B16" s="228"/>
      <c r="C16" s="228"/>
      <c r="D16" s="229"/>
      <c r="E16" s="273">
        <v>0</v>
      </c>
      <c r="F16" s="273">
        <v>0</v>
      </c>
      <c r="G16" s="273">
        <v>0</v>
      </c>
      <c r="H16" s="273">
        <v>0</v>
      </c>
      <c r="I16" s="273">
        <v>0</v>
      </c>
    </row>
    <row r="17" spans="1:9" ht="30" customHeight="1" x14ac:dyDescent="0.2">
      <c r="A17" s="235" t="s">
        <v>31</v>
      </c>
      <c r="B17" s="236"/>
      <c r="C17" s="236"/>
      <c r="D17" s="237"/>
      <c r="E17" s="273">
        <v>0</v>
      </c>
      <c r="F17" s="273">
        <v>0</v>
      </c>
      <c r="G17" s="273">
        <v>0</v>
      </c>
      <c r="H17" s="273">
        <v>50000</v>
      </c>
      <c r="I17" s="273">
        <v>35000</v>
      </c>
    </row>
    <row r="18" spans="1:9" ht="30" customHeight="1" x14ac:dyDescent="0.2">
      <c r="A18" s="235" t="s">
        <v>24</v>
      </c>
      <c r="B18" s="236"/>
      <c r="C18" s="236"/>
      <c r="D18" s="237"/>
      <c r="E18" s="273">
        <v>0</v>
      </c>
      <c r="F18" s="273">
        <v>0</v>
      </c>
      <c r="G18" s="273">
        <v>0</v>
      </c>
      <c r="H18" s="273">
        <v>700000</v>
      </c>
      <c r="I18" s="273">
        <v>0</v>
      </c>
    </row>
    <row r="19" spans="1:9" ht="30" customHeight="1" x14ac:dyDescent="0.2">
      <c r="A19" s="227" t="s">
        <v>25</v>
      </c>
      <c r="B19" s="228"/>
      <c r="C19" s="228"/>
      <c r="D19" s="229"/>
      <c r="E19" s="273">
        <v>0</v>
      </c>
      <c r="F19" s="273">
        <v>0</v>
      </c>
      <c r="G19" s="273">
        <v>0</v>
      </c>
      <c r="H19" s="273">
        <v>0</v>
      </c>
      <c r="I19" s="273">
        <v>0</v>
      </c>
    </row>
    <row r="20" spans="1:9" ht="30" customHeight="1" x14ac:dyDescent="0.2">
      <c r="A20" s="235" t="s">
        <v>26</v>
      </c>
      <c r="B20" s="236"/>
      <c r="C20" s="236"/>
      <c r="D20" s="237"/>
      <c r="E20" s="273">
        <v>0</v>
      </c>
      <c r="F20" s="273">
        <v>0</v>
      </c>
      <c r="G20" s="273">
        <v>0</v>
      </c>
      <c r="H20" s="273">
        <v>0</v>
      </c>
      <c r="I20" s="273">
        <v>0</v>
      </c>
    </row>
    <row r="21" spans="1:9" ht="30" customHeight="1" x14ac:dyDescent="0.2">
      <c r="A21" s="230" t="s">
        <v>27</v>
      </c>
      <c r="B21" s="231"/>
      <c r="C21" s="231"/>
      <c r="D21" s="232"/>
      <c r="E21" s="273">
        <v>0</v>
      </c>
      <c r="F21" s="273">
        <v>0</v>
      </c>
      <c r="G21" s="273">
        <v>0</v>
      </c>
      <c r="H21" s="273">
        <v>0</v>
      </c>
      <c r="I21" s="273">
        <v>75000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Commentaires</vt:lpstr>
      <vt:lpstr>Glossaire</vt:lpstr>
      <vt:lpstr>Coordonnées!Zone_d_impression</vt:lpstr>
    </vt:vector>
  </TitlesOfParts>
  <Company>Cabinet du Ministre des Affaires Intérieures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Clarence Henet</cp:lastModifiedBy>
  <cp:lastPrinted>2024-12-03T14:33:46Z</cp:lastPrinted>
  <dcterms:created xsi:type="dcterms:W3CDTF">2006-02-10T09:03:57Z</dcterms:created>
  <dcterms:modified xsi:type="dcterms:W3CDTF">2025-04-17T12:25:35Z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